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https://d.docs.live.net/b5440c4743e31147/Documents/SESARM/SIP 101 May 2025/handouts supplemental info/"/>
    </mc:Choice>
  </mc:AlternateContent>
  <xr:revisionPtr revIDLastSave="1" documentId="13_ncr:1_{10EB3807-756E-4E48-8C33-8BE01C51E6CE}" xr6:coauthVersionLast="47" xr6:coauthVersionMax="47" xr10:uidLastSave="{ECCDE84F-0E28-49F1-B9CC-CD9F653C4DA2}"/>
  <bookViews>
    <workbookView xWindow="3390" yWindow="540" windowWidth="18855" windowHeight="14385" activeTab="3" xr2:uid="{00000000-000D-0000-FFFF-FFFF00000000}"/>
  </bookViews>
  <sheets>
    <sheet name="Basic Picture" sheetId="4" r:id="rId1"/>
    <sheet name="Initial" sheetId="3" r:id="rId2"/>
    <sheet name="Detailed picture" sheetId="6" r:id="rId3"/>
    <sheet name="Detailed schedule" sheetId="5" r:id="rId4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5" l="1"/>
  <c r="E15" i="5"/>
  <c r="E10" i="5"/>
  <c r="H10" i="5" s="1"/>
  <c r="H9" i="5"/>
  <c r="H8" i="5"/>
  <c r="H7" i="5"/>
  <c r="I6" i="5"/>
  <c r="I8" i="5"/>
  <c r="I9" i="5"/>
  <c r="I10" i="5"/>
  <c r="I11" i="5"/>
  <c r="I12" i="5"/>
  <c r="I13" i="5"/>
  <c r="I14" i="5"/>
  <c r="I15" i="5"/>
  <c r="I16" i="5"/>
  <c r="I7" i="5"/>
  <c r="I24" i="5" s="1"/>
  <c r="J7" i="5"/>
  <c r="H6" i="5"/>
  <c r="J38" i="5"/>
  <c r="I38" i="5"/>
  <c r="J37" i="5"/>
  <c r="I37" i="5"/>
  <c r="J36" i="5"/>
  <c r="I36" i="5"/>
  <c r="E36" i="5"/>
  <c r="E37" i="5" s="1"/>
  <c r="J35" i="5"/>
  <c r="I35" i="5"/>
  <c r="H35" i="5"/>
  <c r="J33" i="5"/>
  <c r="I33" i="5"/>
  <c r="J32" i="5"/>
  <c r="J31" i="5"/>
  <c r="J30" i="5"/>
  <c r="I30" i="5"/>
  <c r="J29" i="5"/>
  <c r="I29" i="5"/>
  <c r="J28" i="5"/>
  <c r="I28" i="5"/>
  <c r="J27" i="5"/>
  <c r="I27" i="5"/>
  <c r="J26" i="5"/>
  <c r="I26" i="5"/>
  <c r="E26" i="5"/>
  <c r="H26" i="5" s="1"/>
  <c r="J25" i="5"/>
  <c r="I25" i="5"/>
  <c r="H25" i="5"/>
  <c r="J24" i="5"/>
  <c r="H24" i="5"/>
  <c r="H23" i="5"/>
  <c r="I22" i="5"/>
  <c r="H6" i="3"/>
  <c r="H7" i="3"/>
  <c r="E11" i="5" l="1"/>
  <c r="E27" i="5"/>
  <c r="E28" i="5" s="1"/>
  <c r="E29" i="5" s="1"/>
  <c r="E38" i="5"/>
  <c r="H37" i="5"/>
  <c r="H36" i="5"/>
  <c r="J21" i="3"/>
  <c r="I21" i="3"/>
  <c r="J20" i="3"/>
  <c r="I20" i="3"/>
  <c r="J19" i="3"/>
  <c r="I19" i="3"/>
  <c r="E19" i="3"/>
  <c r="J18" i="3"/>
  <c r="I18" i="3"/>
  <c r="H18" i="3"/>
  <c r="J16" i="3"/>
  <c r="I16" i="3"/>
  <c r="J15" i="3"/>
  <c r="J14" i="3"/>
  <c r="J13" i="3"/>
  <c r="I13" i="3"/>
  <c r="J12" i="3"/>
  <c r="I12" i="3"/>
  <c r="J11" i="3"/>
  <c r="I11" i="3"/>
  <c r="J10" i="3"/>
  <c r="I10" i="3"/>
  <c r="J9" i="3"/>
  <c r="I9" i="3"/>
  <c r="E9" i="3"/>
  <c r="E10" i="3" s="1"/>
  <c r="J8" i="3"/>
  <c r="I8" i="3"/>
  <c r="H8" i="3"/>
  <c r="J7" i="3"/>
  <c r="I7" i="3"/>
  <c r="I5" i="3"/>
  <c r="E12" i="5" l="1"/>
  <c r="H12" i="5" s="1"/>
  <c r="H11" i="5"/>
  <c r="H27" i="5"/>
  <c r="H28" i="5"/>
  <c r="E39" i="5"/>
  <c r="H38" i="5"/>
  <c r="E30" i="5"/>
  <c r="H29" i="5"/>
  <c r="E20" i="3"/>
  <c r="H20" i="3" s="1"/>
  <c r="H19" i="3"/>
  <c r="E11" i="3"/>
  <c r="E12" i="3" s="1"/>
  <c r="E13" i="3" s="1"/>
  <c r="H10" i="3"/>
  <c r="H9" i="3"/>
  <c r="E13" i="5" l="1"/>
  <c r="H13" i="5" s="1"/>
  <c r="E31" i="5"/>
  <c r="H30" i="5"/>
  <c r="E40" i="5"/>
  <c r="H40" i="5" s="1"/>
  <c r="H39" i="5"/>
  <c r="E21" i="3"/>
  <c r="E22" i="3" s="1"/>
  <c r="H11" i="3"/>
  <c r="E14" i="5" l="1"/>
  <c r="H14" i="5" s="1"/>
  <c r="E32" i="5"/>
  <c r="H31" i="5"/>
  <c r="H21" i="3"/>
  <c r="H12" i="3"/>
  <c r="E23" i="3"/>
  <c r="H23" i="3" s="1"/>
  <c r="H22" i="3"/>
  <c r="H32" i="5" l="1"/>
  <c r="E33" i="5"/>
  <c r="H33" i="5" s="1"/>
  <c r="E14" i="3"/>
  <c r="H13" i="3"/>
  <c r="H15" i="5" l="1"/>
  <c r="H16" i="5"/>
  <c r="E15" i="3"/>
  <c r="H14" i="3"/>
  <c r="H15" i="3" l="1"/>
  <c r="E16" i="3"/>
  <c r="H16" i="3" s="1"/>
</calcChain>
</file>

<file path=xl/sharedStrings.xml><?xml version="1.0" encoding="utf-8"?>
<sst xmlns="http://schemas.openxmlformats.org/spreadsheetml/2006/main" count="180" uniqueCount="41">
  <si>
    <t>Start with your individual process for public notice, adoption and submittal to EPA and then work backword to figure out your timelines.</t>
  </si>
  <si>
    <t>Assume Due date to EPA is November 2027</t>
  </si>
  <si>
    <t>SIP/Reg Adoption Submission Schedule</t>
  </si>
  <si>
    <t>SIP Finished, release</t>
  </si>
  <si>
    <t>Release SIP/Regulations (49 days)</t>
  </si>
  <si>
    <t>X*+X days</t>
  </si>
  <si>
    <t>Date for hearing date request</t>
  </si>
  <si>
    <t>X</t>
  </si>
  <si>
    <t>+</t>
  </si>
  <si>
    <r>
      <t xml:space="preserve">Hearings </t>
    </r>
    <r>
      <rPr>
        <b/>
        <sz val="11"/>
        <color theme="1"/>
        <rFont val="Calibri"/>
        <family val="2"/>
        <scheme val="minor"/>
      </rPr>
      <t>(federal requirement</t>
    </r>
    <r>
      <rPr>
        <sz val="11"/>
        <color theme="1"/>
        <rFont val="Calibri"/>
        <family val="2"/>
        <scheme val="minor"/>
      </rPr>
      <t>)</t>
    </r>
  </si>
  <si>
    <t>-</t>
  </si>
  <si>
    <t>Question ending date</t>
  </si>
  <si>
    <t>Post response to questions</t>
  </si>
  <si>
    <t>Public Notice Ends</t>
  </si>
  <si>
    <t>Response to Comments</t>
  </si>
  <si>
    <t>30 days</t>
  </si>
  <si>
    <t>Review and Adoption by Commissioner</t>
  </si>
  <si>
    <t>DOL Review/Review committee (6 months)</t>
  </si>
  <si>
    <t>Give to DOL</t>
  </si>
  <si>
    <t>DOL Review Completed (10 days)</t>
  </si>
  <si>
    <t>10 days</t>
  </si>
  <si>
    <t>File by Lt. Gov</t>
  </si>
  <si>
    <t>14 days</t>
  </si>
  <si>
    <t>Send Filed Regulations and SIP to EPA</t>
  </si>
  <si>
    <t>Local</t>
  </si>
  <si>
    <t>SIP Development example schedule</t>
  </si>
  <si>
    <t>Start SIP Development</t>
  </si>
  <si>
    <t>Internal Meeting with staff to discus</t>
  </si>
  <si>
    <t>Draft SIP Development Plan, IPP, TAP Initiall Communcation Plan</t>
  </si>
  <si>
    <t>Meet with EPA</t>
  </si>
  <si>
    <t>Request for Information from Sources, conduct surveys, gather data</t>
  </si>
  <si>
    <t>All data due to office</t>
  </si>
  <si>
    <t>Stakeholder input?</t>
  </si>
  <si>
    <t>45 days</t>
  </si>
  <si>
    <t>Drafts with preliminary release?</t>
  </si>
  <si>
    <t>Draft SIP chapters and appendix</t>
  </si>
  <si>
    <t>365 days</t>
  </si>
  <si>
    <t>place holder</t>
  </si>
  <si>
    <t>180 days</t>
  </si>
  <si>
    <t>EPA 30 Day review - prior to Public Comment Period</t>
  </si>
  <si>
    <t>Incorporate EPA edits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</si>
</sst>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[$-F800]dddd\,\ mmmm\ dd\,\ yyyy"/>
  </numFmts>
  <fonts count="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B8CCE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8EA9DB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4" xfId="0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2" xfId="0" applyBorder="1" applyAlignment="1">
      <alignment horizontal="center" vertical="top" wrapText="1"/>
    </xf>
    <xf numFmtId="164" fontId="1" fillId="3" borderId="5" xfId="0" applyNumberFormat="1" applyFont="1" applyFill="1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0" fillId="0" borderId="6" xfId="0" applyBorder="1" applyAlignment="1">
      <alignment vertical="top" wrapText="1"/>
    </xf>
    <xf numFmtId="0" fontId="0" fillId="0" borderId="7" xfId="0" applyBorder="1" applyAlignment="1">
      <alignment vertical="top" wrapText="1"/>
    </xf>
    <xf numFmtId="164" fontId="0" fillId="0" borderId="8" xfId="0" applyNumberFormat="1" applyBorder="1" applyAlignment="1">
      <alignment horizontal="center" vertical="top" wrapText="1"/>
    </xf>
    <xf numFmtId="0" fontId="0" fillId="0" borderId="5" xfId="0" applyBorder="1"/>
    <xf numFmtId="164" fontId="4" fillId="0" borderId="0" xfId="0" applyNumberFormat="1" applyFont="1"/>
    <xf numFmtId="0" fontId="0" fillId="0" borderId="8" xfId="0" quotePrefix="1" applyBorder="1" applyAlignment="1">
      <alignment horizontal="center" vertical="top" wrapText="1"/>
    </xf>
    <xf numFmtId="0" fontId="0" fillId="4" borderId="8" xfId="0" applyFill="1" applyBorder="1" applyAlignment="1">
      <alignment horizontal="center" vertical="top" wrapText="1"/>
    </xf>
    <xf numFmtId="0" fontId="0" fillId="0" borderId="10" xfId="0" applyBorder="1" applyAlignment="1">
      <alignment vertical="top" wrapText="1"/>
    </xf>
    <xf numFmtId="0" fontId="0" fillId="0" borderId="8" xfId="0" applyBorder="1" applyAlignment="1">
      <alignment horizontal="center" vertical="top" wrapText="1"/>
    </xf>
    <xf numFmtId="164" fontId="0" fillId="4" borderId="8" xfId="0" applyNumberFormat="1" applyFill="1" applyBorder="1" applyAlignment="1">
      <alignment horizontal="center" vertical="top" wrapText="1"/>
    </xf>
    <xf numFmtId="164" fontId="0" fillId="0" borderId="9" xfId="0" applyNumberFormat="1" applyBorder="1" applyAlignment="1">
      <alignment horizontal="center" vertical="top" wrapText="1"/>
    </xf>
    <xf numFmtId="16" fontId="0" fillId="0" borderId="0" xfId="0" applyNumberFormat="1"/>
    <xf numFmtId="0" fontId="4" fillId="0" borderId="8" xfId="0" applyFont="1" applyBorder="1" applyAlignment="1">
      <alignment horizontal="center" vertical="top" wrapText="1"/>
    </xf>
    <xf numFmtId="164" fontId="0" fillId="0" borderId="11" xfId="0" applyNumberFormat="1" applyBorder="1" applyAlignment="1">
      <alignment horizontal="center" vertical="top" wrapText="1"/>
    </xf>
    <xf numFmtId="0" fontId="0" fillId="0" borderId="12" xfId="0" applyBorder="1" applyAlignment="1">
      <alignment vertical="top" wrapText="1"/>
    </xf>
    <xf numFmtId="0" fontId="0" fillId="0" borderId="13" xfId="0" quotePrefix="1" applyBorder="1" applyAlignment="1">
      <alignment horizontal="center" vertical="top" wrapText="1"/>
    </xf>
    <xf numFmtId="0" fontId="4" fillId="0" borderId="13" xfId="0" applyFont="1" applyBorder="1" applyAlignment="1">
      <alignment horizontal="center" vertical="top" wrapText="1"/>
    </xf>
    <xf numFmtId="0" fontId="0" fillId="0" borderId="14" xfId="0" applyBorder="1" applyAlignment="1">
      <alignment vertical="top" wrapText="1"/>
    </xf>
    <xf numFmtId="0" fontId="4" fillId="0" borderId="15" xfId="0" applyFont="1" applyBorder="1" applyAlignment="1">
      <alignment horizontal="center" vertical="top" wrapText="1"/>
    </xf>
    <xf numFmtId="0" fontId="0" fillId="0" borderId="15" xfId="0" quotePrefix="1" applyBorder="1" applyAlignment="1">
      <alignment horizontal="center" vertical="top" wrapText="1"/>
    </xf>
    <xf numFmtId="0" fontId="0" fillId="0" borderId="15" xfId="0" applyBorder="1" applyAlignment="1">
      <alignment horizontal="center" vertical="top" wrapText="1"/>
    </xf>
    <xf numFmtId="0" fontId="0" fillId="0" borderId="16" xfId="0" applyBorder="1" applyAlignment="1">
      <alignment vertical="top" wrapText="1"/>
    </xf>
    <xf numFmtId="0" fontId="0" fillId="0" borderId="17" xfId="0" applyBorder="1" applyAlignment="1">
      <alignment horizontal="center" vertical="top" wrapText="1"/>
    </xf>
    <xf numFmtId="0" fontId="0" fillId="0" borderId="18" xfId="0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0" fillId="0" borderId="5" xfId="0" quotePrefix="1" applyBorder="1" applyAlignment="1">
      <alignment horizontal="center" vertical="top" wrapText="1"/>
    </xf>
    <xf numFmtId="0" fontId="0" fillId="4" borderId="5" xfId="0" applyFill="1" applyBorder="1" applyAlignment="1">
      <alignment horizontal="center" vertical="top" wrapText="1"/>
    </xf>
    <xf numFmtId="164" fontId="0" fillId="0" borderId="5" xfId="0" applyNumberFormat="1" applyBorder="1" applyAlignment="1">
      <alignment horizontal="center" vertical="top" wrapText="1"/>
    </xf>
    <xf numFmtId="0" fontId="0" fillId="4" borderId="0" xfId="0" applyFill="1"/>
    <xf numFmtId="164" fontId="0" fillId="4" borderId="9" xfId="0" applyNumberFormat="1" applyFill="1" applyBorder="1" applyAlignment="1">
      <alignment horizontal="center" vertical="top" wrapText="1"/>
    </xf>
    <xf numFmtId="0" fontId="0" fillId="0" borderId="9" xfId="0" applyBorder="1" applyAlignment="1">
      <alignment horizontal="center" vertical="top" wrapText="1"/>
    </xf>
    <xf numFmtId="0" fontId="0" fillId="0" borderId="19" xfId="0" applyBorder="1" applyAlignment="1">
      <alignment horizontal="center" vertical="top" wrapText="1"/>
    </xf>
    <xf numFmtId="0" fontId="2" fillId="0" borderId="0" xfId="0" applyFont="1"/>
    <xf numFmtId="0" fontId="0" fillId="4" borderId="10" xfId="0" applyFill="1" applyBorder="1" applyAlignment="1">
      <alignment vertical="top" wrapText="1"/>
    </xf>
    <xf numFmtId="0" fontId="0" fillId="4" borderId="8" xfId="0" quotePrefix="1" applyFill="1" applyBorder="1" applyAlignment="1">
      <alignment horizontal="center" vertical="top" wrapText="1"/>
    </xf>
    <xf numFmtId="0" fontId="4" fillId="4" borderId="8" xfId="0" applyFont="1" applyFill="1" applyBorder="1" applyAlignment="1">
      <alignment horizontal="center" vertical="top" wrapText="1"/>
    </xf>
    <xf numFmtId="0" fontId="0" fillId="0" borderId="13" xfId="0" applyBorder="1" applyAlignment="1">
      <alignment horizontal="center" vertical="top" wrapText="1"/>
    </xf>
    <xf numFmtId="0" fontId="0" fillId="0" borderId="20" xfId="0" applyBorder="1" applyAlignment="1">
      <alignment horizontal="center" vertical="top" wrapText="1"/>
    </xf>
    <xf numFmtId="164" fontId="0" fillId="0" borderId="13" xfId="0" applyNumberFormat="1" applyBorder="1" applyAlignment="1">
      <alignment horizontal="center" vertical="top" wrapText="1"/>
    </xf>
    <xf numFmtId="0" fontId="0" fillId="5" borderId="17" xfId="0" applyFill="1" applyBorder="1" applyAlignment="1">
      <alignment horizontal="center" vertical="top" wrapText="1"/>
    </xf>
    <xf numFmtId="0" fontId="0" fillId="0" borderId="21" xfId="0" applyBorder="1" applyAlignment="1">
      <alignment vertical="top" wrapText="1"/>
    </xf>
    <xf numFmtId="0" fontId="2" fillId="0" borderId="22" xfId="0" applyFont="1" applyBorder="1" applyAlignment="1">
      <alignment horizontal="center" vertical="top" wrapText="1"/>
    </xf>
    <xf numFmtId="0" fontId="0" fillId="0" borderId="23" xfId="0" applyBorder="1"/>
    <xf numFmtId="164" fontId="5" fillId="4" borderId="5" xfId="0" applyNumberFormat="1" applyFont="1" applyFill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0" fillId="0" borderId="8" xfId="0" applyBorder="1"/>
    <xf numFmtId="0" fontId="6" fillId="4" borderId="8" xfId="0" applyFont="1" applyFill="1" applyBorder="1" applyAlignment="1">
      <alignment horizontal="center" vertical="top" wrapText="1"/>
    </xf>
    <xf numFmtId="0" fontId="0" fillId="0" borderId="8" xfId="0" applyBorder="1" applyAlignment="1">
      <alignment horizontal="center"/>
    </xf>
    <xf numFmtId="0" fontId="3" fillId="2" borderId="1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0" fontId="2" fillId="0" borderId="5" xfId="0" applyFont="1" applyBorder="1" applyAlignment="1">
      <alignment horizontal="center" vertical="top" wrapText="1"/>
    </xf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 xr9:uid="{00000000-0011-0000-FFFF-FFFF00000000}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276225</xdr:colOff>
      <xdr:row>19</xdr:row>
      <xdr:rowOff>19050</xdr:rowOff>
    </xdr:from>
    <xdr:to>
      <xdr:col>13</xdr:col>
      <xdr:colOff>323850</xdr:colOff>
      <xdr:row>19</xdr:row>
      <xdr:rowOff>47625</xdr:rowOff>
    </xdr:to>
    <xdr:sp macro="" textlink="">
      <xdr:nvSpPr>
        <xdr:cNvPr id="4126" name="AutoShape 30">
          <a:extLst>
            <a:ext uri="{FF2B5EF4-FFF2-40B4-BE49-F238E27FC236}">
              <a16:creationId xmlns:a16="http://schemas.microsoft.com/office/drawing/2014/main" id="{AB26788C-1D33-AB17-1332-CDC37A16468D}"/>
            </a:ext>
          </a:extLst>
        </xdr:cNvPr>
        <xdr:cNvSpPr>
          <a:spLocks noChangeShapeType="1"/>
        </xdr:cNvSpPr>
      </xdr:nvSpPr>
      <xdr:spPr bwMode="auto">
        <a:xfrm flipV="1">
          <a:off x="1495425" y="3638550"/>
          <a:ext cx="6753225" cy="28575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0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EEECE1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419100</xdr:colOff>
      <xdr:row>19</xdr:row>
      <xdr:rowOff>47625</xdr:rowOff>
    </xdr:from>
    <xdr:to>
      <xdr:col>2</xdr:col>
      <xdr:colOff>266700</xdr:colOff>
      <xdr:row>19</xdr:row>
      <xdr:rowOff>47625</xdr:rowOff>
    </xdr:to>
    <xdr:sp macro="" textlink="">
      <xdr:nvSpPr>
        <xdr:cNvPr id="4125" name="AutoShape 29">
          <a:extLst>
            <a:ext uri="{FF2B5EF4-FFF2-40B4-BE49-F238E27FC236}">
              <a16:creationId xmlns:a16="http://schemas.microsoft.com/office/drawing/2014/main" id="{3A0DD738-853E-09B6-2FAC-773700485A6F}"/>
            </a:ext>
          </a:extLst>
        </xdr:cNvPr>
        <xdr:cNvSpPr>
          <a:spLocks noChangeShapeType="1"/>
        </xdr:cNvSpPr>
      </xdr:nvSpPr>
      <xdr:spPr bwMode="auto">
        <a:xfrm>
          <a:off x="419100" y="3667125"/>
          <a:ext cx="1066800" cy="0"/>
        </a:xfrm>
        <a:prstGeom prst="straightConnector1">
          <a:avLst/>
        </a:prstGeom>
        <a:noFill/>
        <a:ln w="9525">
          <a:solidFill>
            <a:srgbClr val="FF0000"/>
          </a:solidFill>
          <a:prstDash val="dash"/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EEECE1"/>
                </a:outerShdw>
              </a:effectLst>
            </a14:hiddenEffects>
          </a:ext>
        </a:extLst>
      </xdr:spPr>
    </xdr:sp>
    <xdr:clientData/>
  </xdr:twoCellAnchor>
  <xdr:twoCellAnchor>
    <xdr:from>
      <xdr:col>13</xdr:col>
      <xdr:colOff>219074</xdr:colOff>
      <xdr:row>18</xdr:row>
      <xdr:rowOff>154303</xdr:rowOff>
    </xdr:from>
    <xdr:to>
      <xdr:col>16</xdr:col>
      <xdr:colOff>80964</xdr:colOff>
      <xdr:row>19</xdr:row>
      <xdr:rowOff>19047</xdr:rowOff>
    </xdr:to>
    <xdr:sp macro="" textlink="">
      <xdr:nvSpPr>
        <xdr:cNvPr id="4124" name="AutoShape 28">
          <a:extLst>
            <a:ext uri="{FF2B5EF4-FFF2-40B4-BE49-F238E27FC236}">
              <a16:creationId xmlns:a16="http://schemas.microsoft.com/office/drawing/2014/main" id="{15152780-82BB-AEB4-1E9B-63D537704406}"/>
            </a:ext>
          </a:extLst>
        </xdr:cNvPr>
        <xdr:cNvSpPr>
          <a:spLocks noChangeShapeType="1"/>
        </xdr:cNvSpPr>
      </xdr:nvSpPr>
      <xdr:spPr bwMode="auto">
        <a:xfrm flipV="1">
          <a:off x="8639174" y="3411853"/>
          <a:ext cx="1804990" cy="45719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0"/>
          </a:solidFill>
          <a:prstDash val="dash"/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EEECE1"/>
                </a:outerShdw>
              </a:effectLst>
            </a14:hiddenEffects>
          </a:ext>
        </a:extLst>
      </xdr:spPr>
    </xdr:sp>
    <xdr:clientData/>
  </xdr:twoCellAnchor>
  <xdr:twoCellAnchor>
    <xdr:from>
      <xdr:col>8</xdr:col>
      <xdr:colOff>85725</xdr:colOff>
      <xdr:row>18</xdr:row>
      <xdr:rowOff>171450</xdr:rowOff>
    </xdr:from>
    <xdr:to>
      <xdr:col>8</xdr:col>
      <xdr:colOff>133350</xdr:colOff>
      <xdr:row>19</xdr:row>
      <xdr:rowOff>85725</xdr:rowOff>
    </xdr:to>
    <xdr:sp macro="" textlink="">
      <xdr:nvSpPr>
        <xdr:cNvPr id="4123" name="AutoShape 27">
          <a:extLst>
            <a:ext uri="{FF2B5EF4-FFF2-40B4-BE49-F238E27FC236}">
              <a16:creationId xmlns:a16="http://schemas.microsoft.com/office/drawing/2014/main" id="{D9BE9FB8-ACC6-BCB6-C62D-B824EAF29A8B}"/>
            </a:ext>
          </a:extLst>
        </xdr:cNvPr>
        <xdr:cNvSpPr>
          <a:spLocks noChangeArrowheads="1"/>
        </xdr:cNvSpPr>
      </xdr:nvSpPr>
      <xdr:spPr bwMode="auto">
        <a:xfrm>
          <a:off x="4962525" y="3600450"/>
          <a:ext cx="47625" cy="104775"/>
        </a:xfrm>
        <a:prstGeom prst="diamond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0"/>
        </a:solidFill>
        <a:ln w="9525" algn="in">
          <a:solidFill>
            <a:srgbClr xmlns:mc="http://schemas.openxmlformats.org/markup-compatibility/2006" xmlns:a14="http://schemas.microsoft.com/office/drawing/2010/main" val="000000" mc:Ignorable="a14" a14:legacySpreadsheetColorIndex="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EEECE1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504825</xdr:colOff>
      <xdr:row>2</xdr:row>
      <xdr:rowOff>76200</xdr:rowOff>
    </xdr:from>
    <xdr:to>
      <xdr:col>15</xdr:col>
      <xdr:colOff>390525</xdr:colOff>
      <xdr:row>5</xdr:row>
      <xdr:rowOff>9525</xdr:rowOff>
    </xdr:to>
    <xdr:sp macro="" textlink="">
      <xdr:nvSpPr>
        <xdr:cNvPr id="4122" name="Text Box 26">
          <a:extLst>
            <a:ext uri="{FF2B5EF4-FFF2-40B4-BE49-F238E27FC236}">
              <a16:creationId xmlns:a16="http://schemas.microsoft.com/office/drawing/2014/main" id="{F20243AC-EBBB-49A3-5D66-1A71A75F21F5}"/>
            </a:ext>
          </a:extLst>
        </xdr:cNvPr>
        <xdr:cNvSpPr txBox="1">
          <a:spLocks noChangeArrowheads="1"/>
        </xdr:cNvSpPr>
      </xdr:nvSpPr>
      <xdr:spPr bwMode="auto">
        <a:xfrm>
          <a:off x="504825" y="457200"/>
          <a:ext cx="9029700" cy="5048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xmlns:mc="http://schemas.openxmlformats.org/markup-compatibility/2006" val="000000" mc:Ignorable="a14" a14:legacySpreadsheetColorIndex="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EEECE1"/>
                </a:outerShdw>
              </a:effectLst>
            </a14:hiddenEffects>
          </a:ext>
        </a:extLst>
      </xdr:spPr>
      <xdr:txBody>
        <a:bodyPr vertOverflow="clip" wrap="square" lIns="36576" tIns="36576" rIns="36576" bIns="36576" anchor="t" upright="1"/>
        <a:lstStyle/>
        <a:p>
          <a:pPr algn="l" rtl="0">
            <a:defRPr sz="1000"/>
          </a:pPr>
          <a:r>
            <a:rPr lang="en-US" sz="1400" b="1" i="0" u="none" strike="noStrike" baseline="0">
              <a:solidFill>
                <a:srgbClr val="000000"/>
              </a:solidFill>
              <a:latin typeface="Calibri"/>
              <a:cs typeface="Calibri"/>
            </a:rPr>
            <a:t>Basic timeline overview</a:t>
          </a:r>
        </a:p>
      </xdr:txBody>
    </xdr:sp>
    <xdr:clientData/>
  </xdr:twoCellAnchor>
  <xdr:twoCellAnchor>
    <xdr:from>
      <xdr:col>0</xdr:col>
      <xdr:colOff>457200</xdr:colOff>
      <xdr:row>6</xdr:row>
      <xdr:rowOff>9525</xdr:rowOff>
    </xdr:from>
    <xdr:to>
      <xdr:col>2</xdr:col>
      <xdr:colOff>352425</xdr:colOff>
      <xdr:row>8</xdr:row>
      <xdr:rowOff>0</xdr:rowOff>
    </xdr:to>
    <xdr:sp macro="" textlink="">
      <xdr:nvSpPr>
        <xdr:cNvPr id="4121" name="AutoShape 25">
          <a:extLst>
            <a:ext uri="{FF2B5EF4-FFF2-40B4-BE49-F238E27FC236}">
              <a16:creationId xmlns:a16="http://schemas.microsoft.com/office/drawing/2014/main" id="{DA7A3A32-C044-9CE3-DA68-E29D100AAFC1}"/>
            </a:ext>
          </a:extLst>
        </xdr:cNvPr>
        <xdr:cNvSpPr>
          <a:spLocks/>
        </xdr:cNvSpPr>
      </xdr:nvSpPr>
      <xdr:spPr bwMode="auto">
        <a:xfrm rot="16200000">
          <a:off x="828675" y="781050"/>
          <a:ext cx="371475" cy="1114425"/>
        </a:xfrm>
        <a:prstGeom prst="rightBrace">
          <a:avLst>
            <a:gd name="adj1" fmla="val 25000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0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EEECE1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495300</xdr:colOff>
      <xdr:row>4</xdr:row>
      <xdr:rowOff>171450</xdr:rowOff>
    </xdr:from>
    <xdr:to>
      <xdr:col>2</xdr:col>
      <xdr:colOff>600075</xdr:colOff>
      <xdr:row>6</xdr:row>
      <xdr:rowOff>19050</xdr:rowOff>
    </xdr:to>
    <xdr:sp macro="" textlink="">
      <xdr:nvSpPr>
        <xdr:cNvPr id="4120" name="Text Box 24">
          <a:extLst>
            <a:ext uri="{FF2B5EF4-FFF2-40B4-BE49-F238E27FC236}">
              <a16:creationId xmlns:a16="http://schemas.microsoft.com/office/drawing/2014/main" id="{C579BF0E-9B90-6B23-A96F-CDFFFE160C3B}"/>
            </a:ext>
          </a:extLst>
        </xdr:cNvPr>
        <xdr:cNvSpPr txBox="1">
          <a:spLocks noChangeArrowheads="1"/>
        </xdr:cNvSpPr>
      </xdr:nvSpPr>
      <xdr:spPr bwMode="auto">
        <a:xfrm>
          <a:off x="495300" y="933450"/>
          <a:ext cx="1323975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xmlns:mc="http://schemas.openxmlformats.org/markup-compatibility/2006" val="000000" mc:Ignorable="a14" a14:legacySpreadsheetColorIndex="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EEECE1"/>
                </a:outerShdw>
              </a:effectLst>
            </a14:hiddenEffects>
          </a:ext>
        </a:extLst>
      </xdr:spPr>
      <xdr:txBody>
        <a:bodyPr vertOverflow="clip" wrap="square" lIns="36576" tIns="36576" rIns="36576" bIns="36576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FF0000"/>
              </a:solidFill>
              <a:latin typeface="Calibri"/>
              <a:cs typeface="Calibri"/>
            </a:rPr>
            <a:t>Decisions Needed</a:t>
          </a:r>
        </a:p>
      </xdr:txBody>
    </xdr:sp>
    <xdr:clientData/>
  </xdr:twoCellAnchor>
  <xdr:twoCellAnchor>
    <xdr:from>
      <xdr:col>2</xdr:col>
      <xdr:colOff>371475</xdr:colOff>
      <xdr:row>6</xdr:row>
      <xdr:rowOff>19050</xdr:rowOff>
    </xdr:from>
    <xdr:to>
      <xdr:col>8</xdr:col>
      <xdr:colOff>180975</xdr:colOff>
      <xdr:row>8</xdr:row>
      <xdr:rowOff>28575</xdr:rowOff>
    </xdr:to>
    <xdr:sp macro="" textlink="">
      <xdr:nvSpPr>
        <xdr:cNvPr id="4119" name="AutoShape 23">
          <a:extLst>
            <a:ext uri="{FF2B5EF4-FFF2-40B4-BE49-F238E27FC236}">
              <a16:creationId xmlns:a16="http://schemas.microsoft.com/office/drawing/2014/main" id="{0021D60D-046D-7324-5419-9E981BE10B99}"/>
            </a:ext>
          </a:extLst>
        </xdr:cNvPr>
        <xdr:cNvSpPr>
          <a:spLocks/>
        </xdr:cNvSpPr>
      </xdr:nvSpPr>
      <xdr:spPr bwMode="auto">
        <a:xfrm rot="16200000">
          <a:off x="3128962" y="-376237"/>
          <a:ext cx="390525" cy="3467100"/>
        </a:xfrm>
        <a:prstGeom prst="rightBrace">
          <a:avLst>
            <a:gd name="adj1" fmla="val 73984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0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EEECE1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333375</xdr:colOff>
      <xdr:row>5</xdr:row>
      <xdr:rowOff>0</xdr:rowOff>
    </xdr:from>
    <xdr:to>
      <xdr:col>8</xdr:col>
      <xdr:colOff>371475</xdr:colOff>
      <xdr:row>6</xdr:row>
      <xdr:rowOff>95250</xdr:rowOff>
    </xdr:to>
    <xdr:sp macro="" textlink="">
      <xdr:nvSpPr>
        <xdr:cNvPr id="4118" name="Text Box 22">
          <a:extLst>
            <a:ext uri="{FF2B5EF4-FFF2-40B4-BE49-F238E27FC236}">
              <a16:creationId xmlns:a16="http://schemas.microsoft.com/office/drawing/2014/main" id="{AAF86A0B-761A-EDBB-77EC-EFE2CEE0E58F}"/>
            </a:ext>
          </a:extLst>
        </xdr:cNvPr>
        <xdr:cNvSpPr txBox="1">
          <a:spLocks noChangeArrowheads="1"/>
        </xdr:cNvSpPr>
      </xdr:nvSpPr>
      <xdr:spPr bwMode="auto">
        <a:xfrm>
          <a:off x="2162175" y="952500"/>
          <a:ext cx="3086100" cy="2857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xmlns:mc="http://schemas.openxmlformats.org/markup-compatibility/2006" val="000000" mc:Ignorable="a14" a14:legacySpreadsheetColorIndex="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EEECE1"/>
                </a:outerShdw>
              </a:effectLst>
            </a14:hiddenEffects>
          </a:ext>
        </a:extLst>
      </xdr:spPr>
      <xdr:txBody>
        <a:bodyPr vertOverflow="clip" wrap="square" lIns="36576" tIns="36576" rIns="36576" bIns="36576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Calibri"/>
              <a:cs typeface="Calibri"/>
            </a:rPr>
            <a:t>Internal processes, data gathering, SIP drafting</a:t>
          </a:r>
        </a:p>
      </xdr:txBody>
    </xdr:sp>
    <xdr:clientData/>
  </xdr:twoCellAnchor>
  <xdr:twoCellAnchor>
    <xdr:from>
      <xdr:col>8</xdr:col>
      <xdr:colOff>180975</xdr:colOff>
      <xdr:row>6</xdr:row>
      <xdr:rowOff>66675</xdr:rowOff>
    </xdr:from>
    <xdr:to>
      <xdr:col>13</xdr:col>
      <xdr:colOff>57150</xdr:colOff>
      <xdr:row>7</xdr:row>
      <xdr:rowOff>171450</xdr:rowOff>
    </xdr:to>
    <xdr:sp macro="" textlink="">
      <xdr:nvSpPr>
        <xdr:cNvPr id="4117" name="AutoShape 21">
          <a:extLst>
            <a:ext uri="{FF2B5EF4-FFF2-40B4-BE49-F238E27FC236}">
              <a16:creationId xmlns:a16="http://schemas.microsoft.com/office/drawing/2014/main" id="{086338EC-1343-F1AB-D148-539DE3B98C9B}"/>
            </a:ext>
          </a:extLst>
        </xdr:cNvPr>
        <xdr:cNvSpPr>
          <a:spLocks/>
        </xdr:cNvSpPr>
      </xdr:nvSpPr>
      <xdr:spPr bwMode="auto">
        <a:xfrm rot="16200000">
          <a:off x="6372225" y="-104775"/>
          <a:ext cx="295275" cy="2924175"/>
        </a:xfrm>
        <a:prstGeom prst="rightBrace">
          <a:avLst>
            <a:gd name="adj1" fmla="val 82527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0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EEECE1"/>
                </a:outerShdw>
              </a:effectLst>
            </a14:hiddenEffects>
          </a:ext>
        </a:extLst>
      </xdr:spPr>
    </xdr:sp>
    <xdr:clientData/>
  </xdr:twoCellAnchor>
  <xdr:twoCellAnchor>
    <xdr:from>
      <xdr:col>9</xdr:col>
      <xdr:colOff>495300</xdr:colOff>
      <xdr:row>5</xdr:row>
      <xdr:rowOff>9525</xdr:rowOff>
    </xdr:from>
    <xdr:to>
      <xdr:col>12</xdr:col>
      <xdr:colOff>142875</xdr:colOff>
      <xdr:row>6</xdr:row>
      <xdr:rowOff>104775</xdr:rowOff>
    </xdr:to>
    <xdr:sp macro="" textlink="">
      <xdr:nvSpPr>
        <xdr:cNvPr id="4116" name="Text Box 20">
          <a:extLst>
            <a:ext uri="{FF2B5EF4-FFF2-40B4-BE49-F238E27FC236}">
              <a16:creationId xmlns:a16="http://schemas.microsoft.com/office/drawing/2014/main" id="{BFA8D24D-631F-D213-1984-9721D4A41F5F}"/>
            </a:ext>
          </a:extLst>
        </xdr:cNvPr>
        <xdr:cNvSpPr txBox="1">
          <a:spLocks noChangeArrowheads="1"/>
        </xdr:cNvSpPr>
      </xdr:nvSpPr>
      <xdr:spPr bwMode="auto">
        <a:xfrm>
          <a:off x="5981700" y="962025"/>
          <a:ext cx="1476375" cy="2857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xmlns:mc="http://schemas.openxmlformats.org/markup-compatibility/2006" val="000000" mc:Ignorable="a14" a14:legacySpreadsheetColorIndex="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EEECE1"/>
                </a:outerShdw>
              </a:effectLst>
            </a14:hiddenEffects>
          </a:ext>
        </a:extLst>
      </xdr:spPr>
      <xdr:txBody>
        <a:bodyPr vertOverflow="clip" wrap="square" lIns="36576" tIns="36576" rIns="36576" bIns="36576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Calibri"/>
              <a:cs typeface="Calibri"/>
            </a:rPr>
            <a:t>Formal Public Process</a:t>
          </a:r>
        </a:p>
      </xdr:txBody>
    </xdr:sp>
    <xdr:clientData/>
  </xdr:twoCellAnchor>
  <xdr:twoCellAnchor>
    <xdr:from>
      <xdr:col>7</xdr:col>
      <xdr:colOff>171450</xdr:colOff>
      <xdr:row>9</xdr:row>
      <xdr:rowOff>19050</xdr:rowOff>
    </xdr:from>
    <xdr:to>
      <xdr:col>9</xdr:col>
      <xdr:colOff>38100</xdr:colOff>
      <xdr:row>12</xdr:row>
      <xdr:rowOff>57150</xdr:rowOff>
    </xdr:to>
    <xdr:sp macro="" textlink="">
      <xdr:nvSpPr>
        <xdr:cNvPr id="4115" name="AutoShape 19">
          <a:extLst>
            <a:ext uri="{FF2B5EF4-FFF2-40B4-BE49-F238E27FC236}">
              <a16:creationId xmlns:a16="http://schemas.microsoft.com/office/drawing/2014/main" id="{6CC3301C-CB6E-4069-1CA7-EF00C066D050}"/>
            </a:ext>
          </a:extLst>
        </xdr:cNvPr>
        <xdr:cNvSpPr>
          <a:spLocks noChangeArrowheads="1"/>
        </xdr:cNvSpPr>
      </xdr:nvSpPr>
      <xdr:spPr bwMode="auto">
        <a:xfrm>
          <a:off x="4438650" y="1733550"/>
          <a:ext cx="1085850" cy="609600"/>
        </a:xfrm>
        <a:prstGeom prst="roundRect">
          <a:avLst>
            <a:gd name="adj" fmla="val 16667"/>
          </a:avLst>
        </a:prstGeom>
        <a:solidFill>
          <a:srgbClr val="92D050"/>
        </a:solidFill>
        <a:ln w="38100" algn="in">
          <a:solidFill>
            <a:srgbClr xmlns:mc="http://schemas.openxmlformats.org/markup-compatibility/2006" xmlns:a14="http://schemas.microsoft.com/office/drawing/2010/main" val="000000" mc:Ignorable="a14" a14:legacySpreadsheetColorIndex="0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EEECE1"/>
                </a:outerShdw>
              </a:effectLst>
            </a14:hiddenEffects>
          </a:ext>
        </a:extLst>
      </xdr:spPr>
      <xdr:txBody>
        <a:bodyPr vertOverflow="clip" wrap="square" lIns="36576" tIns="36576" rIns="36576" bIns="36576" anchor="t" upright="1"/>
        <a:lstStyle/>
        <a:p>
          <a:pPr algn="l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Calibri"/>
              <a:cs typeface="Calibri"/>
            </a:rPr>
            <a:t>SIP Released for Public comment</a:t>
          </a:r>
        </a:p>
      </xdr:txBody>
    </xdr:sp>
    <xdr:clientData/>
  </xdr:twoCellAnchor>
  <xdr:twoCellAnchor>
    <xdr:from>
      <xdr:col>8</xdr:col>
      <xdr:colOff>9525</xdr:colOff>
      <xdr:row>12</xdr:row>
      <xdr:rowOff>47625</xdr:rowOff>
    </xdr:from>
    <xdr:to>
      <xdr:col>8</xdr:col>
      <xdr:colOff>200025</xdr:colOff>
      <xdr:row>18</xdr:row>
      <xdr:rowOff>180975</xdr:rowOff>
    </xdr:to>
    <xdr:sp macro="" textlink="">
      <xdr:nvSpPr>
        <xdr:cNvPr id="4114" name="AutoShape 18">
          <a:extLst>
            <a:ext uri="{FF2B5EF4-FFF2-40B4-BE49-F238E27FC236}">
              <a16:creationId xmlns:a16="http://schemas.microsoft.com/office/drawing/2014/main" id="{3CDA1DF2-E1D5-16A4-2687-0592FA85A7E5}"/>
            </a:ext>
          </a:extLst>
        </xdr:cNvPr>
        <xdr:cNvSpPr>
          <a:spLocks noChangeArrowheads="1"/>
        </xdr:cNvSpPr>
      </xdr:nvSpPr>
      <xdr:spPr bwMode="auto">
        <a:xfrm>
          <a:off x="4886325" y="2333625"/>
          <a:ext cx="190500" cy="1276350"/>
        </a:xfrm>
        <a:prstGeom prst="downArrow">
          <a:avLst>
            <a:gd name="adj1" fmla="val 50000"/>
            <a:gd name="adj2" fmla="val 167500"/>
          </a:avLst>
        </a:prstGeom>
        <a:solidFill>
          <a:srgbClr val="92D050">
            <a:alpha val="62000"/>
          </a:srgbClr>
        </a:solidFill>
        <a:ln w="9525" algn="in">
          <a:solidFill>
            <a:srgbClr xmlns:mc="http://schemas.openxmlformats.org/markup-compatibility/2006" xmlns:a14="http://schemas.microsoft.com/office/drawing/2010/main" val="000000" mc:Ignorable="a14" a14:legacySpreadsheetColorIndex="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EEECE1"/>
                </a:outerShdw>
              </a:effectLst>
            </a14:hiddenEffects>
          </a:ext>
        </a:extLst>
      </xdr:spPr>
    </xdr:sp>
    <xdr:clientData/>
  </xdr:twoCellAnchor>
  <xdr:twoCellAnchor>
    <xdr:from>
      <xdr:col>13</xdr:col>
      <xdr:colOff>66675</xdr:colOff>
      <xdr:row>6</xdr:row>
      <xdr:rowOff>114300</xdr:rowOff>
    </xdr:from>
    <xdr:to>
      <xdr:col>15</xdr:col>
      <xdr:colOff>400050</xdr:colOff>
      <xdr:row>8</xdr:row>
      <xdr:rowOff>9525</xdr:rowOff>
    </xdr:to>
    <xdr:sp macro="" textlink="">
      <xdr:nvSpPr>
        <xdr:cNvPr id="4113" name="AutoShape 17">
          <a:extLst>
            <a:ext uri="{FF2B5EF4-FFF2-40B4-BE49-F238E27FC236}">
              <a16:creationId xmlns:a16="http://schemas.microsoft.com/office/drawing/2014/main" id="{EDC244C4-C671-E8B5-3164-944287D5E461}"/>
            </a:ext>
          </a:extLst>
        </xdr:cNvPr>
        <xdr:cNvSpPr>
          <a:spLocks/>
        </xdr:cNvSpPr>
      </xdr:nvSpPr>
      <xdr:spPr bwMode="auto">
        <a:xfrm rot="16200000">
          <a:off x="8629650" y="619125"/>
          <a:ext cx="276225" cy="1552575"/>
        </a:xfrm>
        <a:prstGeom prst="rightBrace">
          <a:avLst>
            <a:gd name="adj1" fmla="val 46839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0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EEECE1"/>
                </a:outerShdw>
              </a:effectLst>
            </a14:hiddenEffects>
          </a:ext>
        </a:extLst>
      </xdr:spPr>
    </xdr:sp>
    <xdr:clientData/>
  </xdr:twoCellAnchor>
  <xdr:twoCellAnchor>
    <xdr:from>
      <xdr:col>13</xdr:col>
      <xdr:colOff>428625</xdr:colOff>
      <xdr:row>3</xdr:row>
      <xdr:rowOff>142875</xdr:rowOff>
    </xdr:from>
    <xdr:to>
      <xdr:col>16</xdr:col>
      <xdr:colOff>228600</xdr:colOff>
      <xdr:row>6</xdr:row>
      <xdr:rowOff>133350</xdr:rowOff>
    </xdr:to>
    <xdr:sp macro="" textlink="">
      <xdr:nvSpPr>
        <xdr:cNvPr id="4112" name="Text Box 16">
          <a:extLst>
            <a:ext uri="{FF2B5EF4-FFF2-40B4-BE49-F238E27FC236}">
              <a16:creationId xmlns:a16="http://schemas.microsoft.com/office/drawing/2014/main" id="{AB38E1BA-1147-7673-B2F6-7A4C00ED3614}"/>
            </a:ext>
          </a:extLst>
        </xdr:cNvPr>
        <xdr:cNvSpPr txBox="1">
          <a:spLocks noChangeArrowheads="1"/>
        </xdr:cNvSpPr>
      </xdr:nvSpPr>
      <xdr:spPr bwMode="auto">
        <a:xfrm>
          <a:off x="8353425" y="714375"/>
          <a:ext cx="1628775" cy="561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xmlns:mc="http://schemas.openxmlformats.org/markup-compatibility/2006" val="000000" mc:Ignorable="a14" a14:legacySpreadsheetColorIndex="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EEECE1"/>
                </a:outerShdw>
              </a:effectLst>
            </a14:hiddenEffects>
          </a:ext>
        </a:extLst>
      </xdr:spPr>
      <xdr:txBody>
        <a:bodyPr vertOverflow="clip" wrap="square" lIns="36576" tIns="36576" rIns="36576" bIns="36576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Calibri"/>
              <a:cs typeface="Calibri"/>
            </a:rPr>
            <a:t>Internal process, </a:t>
          </a:r>
          <a:endParaRPr lang="en-US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Calibri"/>
              <a:cs typeface="Calibri"/>
            </a:rPr>
            <a:t>EPA submittal</a:t>
          </a:r>
        </a:p>
      </xdr:txBody>
    </xdr:sp>
    <xdr:clientData/>
  </xdr:twoCellAnchor>
  <xdr:twoCellAnchor>
    <xdr:from>
      <xdr:col>15</xdr:col>
      <xdr:colOff>157163</xdr:colOff>
      <xdr:row>8</xdr:row>
      <xdr:rowOff>104776</xdr:rowOff>
    </xdr:from>
    <xdr:to>
      <xdr:col>17</xdr:col>
      <xdr:colOff>23813</xdr:colOff>
      <xdr:row>11</xdr:row>
      <xdr:rowOff>142876</xdr:rowOff>
    </xdr:to>
    <xdr:sp macro="" textlink="">
      <xdr:nvSpPr>
        <xdr:cNvPr id="2" name="AutoShape 19">
          <a:extLst>
            <a:ext uri="{FF2B5EF4-FFF2-40B4-BE49-F238E27FC236}">
              <a16:creationId xmlns:a16="http://schemas.microsoft.com/office/drawing/2014/main" id="{9EC64213-0A07-46BE-AF69-55DE173FC30F}"/>
            </a:ext>
          </a:extLst>
        </xdr:cNvPr>
        <xdr:cNvSpPr>
          <a:spLocks noChangeArrowheads="1"/>
        </xdr:cNvSpPr>
      </xdr:nvSpPr>
      <xdr:spPr bwMode="auto">
        <a:xfrm>
          <a:off x="9872663" y="1552576"/>
          <a:ext cx="1162050" cy="581025"/>
        </a:xfrm>
        <a:prstGeom prst="roundRect">
          <a:avLst>
            <a:gd name="adj" fmla="val 16667"/>
          </a:avLst>
        </a:prstGeom>
        <a:solidFill>
          <a:srgbClr val="C00000">
            <a:alpha val="53000"/>
          </a:srgbClr>
        </a:solidFill>
        <a:ln w="38100" algn="in">
          <a:solidFill>
            <a:srgbClr xmlns:mc="http://schemas.openxmlformats.org/markup-compatibility/2006" xmlns:a14="http://schemas.microsoft.com/office/drawing/2010/main" val="000000" mc:Ignorable="a14" a14:legacySpreadsheetColorIndex="0"/>
          </a:solidFill>
          <a:round/>
          <a:headEnd/>
          <a:tailEnd/>
        </a:ln>
        <a:effectLst/>
      </xdr:spPr>
      <xdr:txBody>
        <a:bodyPr vertOverflow="clip" wrap="square" lIns="36576" tIns="36576" rIns="36576" bIns="36576" anchor="t" upright="1"/>
        <a:lstStyle/>
        <a:p>
          <a:pPr algn="l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Calibri"/>
              <a:cs typeface="Calibri"/>
            </a:rPr>
            <a:t>        Due Date</a:t>
          </a:r>
        </a:p>
      </xdr:txBody>
    </xdr:sp>
    <xdr:clientData/>
  </xdr:twoCellAnchor>
  <xdr:twoCellAnchor>
    <xdr:from>
      <xdr:col>15</xdr:col>
      <xdr:colOff>619124</xdr:colOff>
      <xdr:row>11</xdr:row>
      <xdr:rowOff>133349</xdr:rowOff>
    </xdr:from>
    <xdr:to>
      <xdr:col>16</xdr:col>
      <xdr:colOff>185737</xdr:colOff>
      <xdr:row>18</xdr:row>
      <xdr:rowOff>152399</xdr:rowOff>
    </xdr:to>
    <xdr:sp macro="" textlink="">
      <xdr:nvSpPr>
        <xdr:cNvPr id="3" name="AutoShape 18">
          <a:extLst>
            <a:ext uri="{FF2B5EF4-FFF2-40B4-BE49-F238E27FC236}">
              <a16:creationId xmlns:a16="http://schemas.microsoft.com/office/drawing/2014/main" id="{BD36583F-CA3D-424D-89A9-68C23C7DB2D3}"/>
            </a:ext>
          </a:extLst>
        </xdr:cNvPr>
        <xdr:cNvSpPr>
          <a:spLocks noChangeArrowheads="1"/>
        </xdr:cNvSpPr>
      </xdr:nvSpPr>
      <xdr:spPr bwMode="auto">
        <a:xfrm>
          <a:off x="10334624" y="2124074"/>
          <a:ext cx="214313" cy="1285875"/>
        </a:xfrm>
        <a:prstGeom prst="downArrow">
          <a:avLst>
            <a:gd name="adj1" fmla="val 50000"/>
            <a:gd name="adj2" fmla="val 167500"/>
          </a:avLst>
        </a:prstGeom>
        <a:solidFill>
          <a:srgbClr val="C00000">
            <a:alpha val="62000"/>
          </a:srgbClr>
        </a:solidFill>
        <a:ln w="9525" algn="in">
          <a:solidFill>
            <a:srgbClr xmlns:mc="http://schemas.openxmlformats.org/markup-compatibility/2006" xmlns:a14="http://schemas.microsoft.com/office/drawing/2010/main" val="000000" mc:Ignorable="a14" a14:legacySpreadsheetColorIndex="0"/>
          </a:solidFill>
          <a:miter lim="800000"/>
          <a:headEnd/>
          <a:tailEnd/>
        </a:ln>
        <a:effectLst/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581025</xdr:colOff>
      <xdr:row>17</xdr:row>
      <xdr:rowOff>19050</xdr:rowOff>
    </xdr:from>
    <xdr:to>
      <xdr:col>13</xdr:col>
      <xdr:colOff>19050</xdr:colOff>
      <xdr:row>17</xdr:row>
      <xdr:rowOff>57150</xdr:rowOff>
    </xdr:to>
    <xdr:cxnSp macro="">
      <xdr:nvCxnSpPr>
        <xdr:cNvPr id="6145" name="AutoShape 1">
          <a:extLst>
            <a:ext uri="{FF2B5EF4-FFF2-40B4-BE49-F238E27FC236}">
              <a16:creationId xmlns:a16="http://schemas.microsoft.com/office/drawing/2014/main" id="{60D14AF5-8853-9022-6DD2-EB8563CD07F4}"/>
            </a:ext>
          </a:extLst>
        </xdr:cNvPr>
        <xdr:cNvCxnSpPr>
          <a:cxnSpLocks noChangeShapeType="1"/>
        </xdr:cNvCxnSpPr>
      </xdr:nvCxnSpPr>
      <xdr:spPr bwMode="auto">
        <a:xfrm flipV="1">
          <a:off x="1190625" y="3257550"/>
          <a:ext cx="6753225" cy="38100"/>
        </a:xfrm>
        <a:prstGeom prst="straightConnector1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EEECE1"/>
                </a:outerShdw>
              </a:effectLst>
            </a14:hiddenEffects>
          </a:ext>
        </a:extLst>
      </xdr:spPr>
    </xdr:cxnSp>
    <xdr:clientData/>
  </xdr:twoCellAnchor>
  <xdr:twoCellAnchor>
    <xdr:from>
      <xdr:col>2</xdr:col>
      <xdr:colOff>47625</xdr:colOff>
      <xdr:row>17</xdr:row>
      <xdr:rowOff>0</xdr:rowOff>
    </xdr:from>
    <xdr:to>
      <xdr:col>2</xdr:col>
      <xdr:colOff>104775</xdr:colOff>
      <xdr:row>17</xdr:row>
      <xdr:rowOff>104775</xdr:rowOff>
    </xdr:to>
    <xdr:sp macro="" textlink="">
      <xdr:nvSpPr>
        <xdr:cNvPr id="6146" name="AutoShape 2">
          <a:extLst>
            <a:ext uri="{FF2B5EF4-FFF2-40B4-BE49-F238E27FC236}">
              <a16:creationId xmlns:a16="http://schemas.microsoft.com/office/drawing/2014/main" id="{3A9BE12C-F2C5-55AF-E9DE-30EF736074AF}"/>
            </a:ext>
          </a:extLst>
        </xdr:cNvPr>
        <xdr:cNvSpPr>
          <a:spLocks noChangeArrowheads="1"/>
        </xdr:cNvSpPr>
      </xdr:nvSpPr>
      <xdr:spPr bwMode="auto">
        <a:xfrm>
          <a:off x="1266825" y="3238500"/>
          <a:ext cx="57150" cy="104775"/>
        </a:xfrm>
        <a:prstGeom prst="diamond">
          <a:avLst/>
        </a:prstGeom>
        <a:solidFill>
          <a:srgbClr val="000000"/>
        </a:solidFill>
        <a:ln w="9525" algn="in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EEECE1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371475</xdr:colOff>
      <xdr:row>6</xdr:row>
      <xdr:rowOff>104775</xdr:rowOff>
    </xdr:from>
    <xdr:to>
      <xdr:col>3</xdr:col>
      <xdr:colOff>238125</xdr:colOff>
      <xdr:row>10</xdr:row>
      <xdr:rowOff>47625</xdr:rowOff>
    </xdr:to>
    <xdr:sp macro="" textlink="">
      <xdr:nvSpPr>
        <xdr:cNvPr id="6147" name="AutoShape 3">
          <a:extLst>
            <a:ext uri="{FF2B5EF4-FFF2-40B4-BE49-F238E27FC236}">
              <a16:creationId xmlns:a16="http://schemas.microsoft.com/office/drawing/2014/main" id="{5501F50C-9C1C-F797-C075-A0C9AF92348E}"/>
            </a:ext>
          </a:extLst>
        </xdr:cNvPr>
        <xdr:cNvSpPr>
          <a:spLocks noChangeArrowheads="1"/>
        </xdr:cNvSpPr>
      </xdr:nvSpPr>
      <xdr:spPr bwMode="auto">
        <a:xfrm>
          <a:off x="981075" y="1247775"/>
          <a:ext cx="1085850" cy="704850"/>
        </a:xfrm>
        <a:prstGeom prst="roundRect">
          <a:avLst>
            <a:gd name="adj" fmla="val 16667"/>
          </a:avLst>
        </a:prstGeom>
        <a:noFill/>
        <a:ln w="9525" algn="in">
          <a:solidFill>
            <a:srgbClr val="000000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EEECE1"/>
                </a:outerShdw>
              </a:effectLst>
            </a14:hiddenEffects>
          </a:ext>
        </a:extLst>
      </xdr:spPr>
      <xdr:txBody>
        <a:bodyPr vertOverflow="clip" wrap="square" lIns="36576" tIns="36576" rIns="36576" bIns="36576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Calibri"/>
              <a:cs typeface="Calibri"/>
            </a:rPr>
            <a:t>Request Data from Sources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Calibri"/>
              <a:cs typeface="Calibri"/>
            </a:rPr>
            <a:t>Identify and start surveys</a:t>
          </a: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  <xdr:twoCellAnchor>
    <xdr:from>
      <xdr:col>2</xdr:col>
      <xdr:colOff>180975</xdr:colOff>
      <xdr:row>10</xdr:row>
      <xdr:rowOff>95250</xdr:rowOff>
    </xdr:from>
    <xdr:to>
      <xdr:col>2</xdr:col>
      <xdr:colOff>371475</xdr:colOff>
      <xdr:row>17</xdr:row>
      <xdr:rowOff>38100</xdr:rowOff>
    </xdr:to>
    <xdr:sp macro="" textlink="">
      <xdr:nvSpPr>
        <xdr:cNvPr id="6148" name="AutoShape 4">
          <a:extLst>
            <a:ext uri="{FF2B5EF4-FFF2-40B4-BE49-F238E27FC236}">
              <a16:creationId xmlns:a16="http://schemas.microsoft.com/office/drawing/2014/main" id="{F4947507-98B0-91E1-F6B9-5AD00CB9487C}"/>
            </a:ext>
          </a:extLst>
        </xdr:cNvPr>
        <xdr:cNvSpPr>
          <a:spLocks noChangeArrowheads="1"/>
        </xdr:cNvSpPr>
      </xdr:nvSpPr>
      <xdr:spPr bwMode="auto">
        <a:xfrm>
          <a:off x="1400175" y="2000250"/>
          <a:ext cx="190500" cy="1276350"/>
        </a:xfrm>
        <a:prstGeom prst="downArrow">
          <a:avLst>
            <a:gd name="adj1" fmla="val 50000"/>
            <a:gd name="adj2" fmla="val 167500"/>
          </a:avLst>
        </a:prstGeom>
        <a:solidFill>
          <a:srgbClr val="92D050">
            <a:alpha val="62000"/>
          </a:srgbClr>
        </a:solidFill>
        <a:ln w="9525" algn="in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EEECE1"/>
                </a:outerShdw>
              </a:effectLst>
            </a14:hiddenEffects>
          </a:ext>
        </a:extLst>
      </xdr:spPr>
      <xdr:txBody>
        <a:bodyPr vertOverflow="clip" wrap="square" lIns="36576" tIns="36576" rIns="36576" bIns="36576" anchor="t" upright="1"/>
        <a:lstStyle/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  <xdr:twoCellAnchor>
    <xdr:from>
      <xdr:col>0</xdr:col>
      <xdr:colOff>114300</xdr:colOff>
      <xdr:row>17</xdr:row>
      <xdr:rowOff>47625</xdr:rowOff>
    </xdr:from>
    <xdr:to>
      <xdr:col>1</xdr:col>
      <xdr:colOff>571500</xdr:colOff>
      <xdr:row>17</xdr:row>
      <xdr:rowOff>47625</xdr:rowOff>
    </xdr:to>
    <xdr:cxnSp macro="">
      <xdr:nvCxnSpPr>
        <xdr:cNvPr id="6149" name="AutoShape 5">
          <a:extLst>
            <a:ext uri="{FF2B5EF4-FFF2-40B4-BE49-F238E27FC236}">
              <a16:creationId xmlns:a16="http://schemas.microsoft.com/office/drawing/2014/main" id="{C4445B53-462A-40A9-4DB3-7DF976F09E5C}"/>
            </a:ext>
          </a:extLst>
        </xdr:cNvPr>
        <xdr:cNvCxnSpPr>
          <a:cxnSpLocks noChangeShapeType="1"/>
        </xdr:cNvCxnSpPr>
      </xdr:nvCxnSpPr>
      <xdr:spPr bwMode="auto">
        <a:xfrm>
          <a:off x="114300" y="3286125"/>
          <a:ext cx="1066800" cy="0"/>
        </a:xfrm>
        <a:prstGeom prst="straightConnector1">
          <a:avLst/>
        </a:prstGeom>
        <a:noFill/>
        <a:ln w="9525" algn="ctr">
          <a:solidFill>
            <a:srgbClr val="FF0000"/>
          </a:solidFill>
          <a:prstDash val="dash"/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EEECE1"/>
                </a:outerShdw>
              </a:effectLst>
            </a14:hiddenEffects>
          </a:ext>
        </a:extLst>
      </xdr:spPr>
    </xdr:cxnSp>
    <xdr:clientData/>
  </xdr:twoCellAnchor>
  <xdr:twoCellAnchor>
    <xdr:from>
      <xdr:col>12</xdr:col>
      <xdr:colOff>523875</xdr:colOff>
      <xdr:row>17</xdr:row>
      <xdr:rowOff>19050</xdr:rowOff>
    </xdr:from>
    <xdr:to>
      <xdr:col>14</xdr:col>
      <xdr:colOff>371475</xdr:colOff>
      <xdr:row>17</xdr:row>
      <xdr:rowOff>19050</xdr:rowOff>
    </xdr:to>
    <xdr:cxnSp macro="">
      <xdr:nvCxnSpPr>
        <xdr:cNvPr id="6150" name="AutoShape 6">
          <a:extLst>
            <a:ext uri="{FF2B5EF4-FFF2-40B4-BE49-F238E27FC236}">
              <a16:creationId xmlns:a16="http://schemas.microsoft.com/office/drawing/2014/main" id="{31EB76EE-2839-EDC0-1C0C-6C4272E441F5}"/>
            </a:ext>
          </a:extLst>
        </xdr:cNvPr>
        <xdr:cNvCxnSpPr>
          <a:cxnSpLocks noChangeShapeType="1"/>
        </xdr:cNvCxnSpPr>
      </xdr:nvCxnSpPr>
      <xdr:spPr bwMode="auto">
        <a:xfrm>
          <a:off x="7839075" y="3257550"/>
          <a:ext cx="1066800" cy="0"/>
        </a:xfrm>
        <a:prstGeom prst="straightConnector1">
          <a:avLst/>
        </a:prstGeom>
        <a:noFill/>
        <a:ln w="9525" algn="ctr">
          <a:solidFill>
            <a:srgbClr val="000000"/>
          </a:solidFill>
          <a:prstDash val="dash"/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EEECE1"/>
                </a:outerShdw>
              </a:effectLst>
            </a14:hiddenEffects>
          </a:ext>
        </a:extLst>
      </xdr:spPr>
    </xdr:cxnSp>
    <xdr:clientData/>
  </xdr:twoCellAnchor>
  <xdr:twoCellAnchor>
    <xdr:from>
      <xdr:col>2</xdr:col>
      <xdr:colOff>590550</xdr:colOff>
      <xdr:row>17</xdr:row>
      <xdr:rowOff>0</xdr:rowOff>
    </xdr:from>
    <xdr:to>
      <xdr:col>3</xdr:col>
      <xdr:colOff>28575</xdr:colOff>
      <xdr:row>17</xdr:row>
      <xdr:rowOff>104775</xdr:rowOff>
    </xdr:to>
    <xdr:sp macro="" textlink="">
      <xdr:nvSpPr>
        <xdr:cNvPr id="6151" name="AutoShape 7">
          <a:extLst>
            <a:ext uri="{FF2B5EF4-FFF2-40B4-BE49-F238E27FC236}">
              <a16:creationId xmlns:a16="http://schemas.microsoft.com/office/drawing/2014/main" id="{8CD4D5CC-A4E4-1439-150F-66AD264BF3E5}"/>
            </a:ext>
          </a:extLst>
        </xdr:cNvPr>
        <xdr:cNvSpPr>
          <a:spLocks noChangeArrowheads="1"/>
        </xdr:cNvSpPr>
      </xdr:nvSpPr>
      <xdr:spPr bwMode="auto">
        <a:xfrm>
          <a:off x="1809750" y="3238500"/>
          <a:ext cx="47625" cy="104775"/>
        </a:xfrm>
        <a:prstGeom prst="diamond">
          <a:avLst/>
        </a:prstGeom>
        <a:solidFill>
          <a:srgbClr val="000000"/>
        </a:solidFill>
        <a:ln w="9525" algn="in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EEECE1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600075</xdr:colOff>
      <xdr:row>17</xdr:row>
      <xdr:rowOff>0</xdr:rowOff>
    </xdr:from>
    <xdr:to>
      <xdr:col>4</xdr:col>
      <xdr:colOff>38100</xdr:colOff>
      <xdr:row>17</xdr:row>
      <xdr:rowOff>95250</xdr:rowOff>
    </xdr:to>
    <xdr:sp macro="" textlink="">
      <xdr:nvSpPr>
        <xdr:cNvPr id="6152" name="AutoShape 8">
          <a:extLst>
            <a:ext uri="{FF2B5EF4-FFF2-40B4-BE49-F238E27FC236}">
              <a16:creationId xmlns:a16="http://schemas.microsoft.com/office/drawing/2014/main" id="{48C5F72D-D3DA-C619-3462-2B4906E75475}"/>
            </a:ext>
          </a:extLst>
        </xdr:cNvPr>
        <xdr:cNvSpPr>
          <a:spLocks noChangeArrowheads="1"/>
        </xdr:cNvSpPr>
      </xdr:nvSpPr>
      <xdr:spPr bwMode="auto">
        <a:xfrm>
          <a:off x="2428875" y="3238500"/>
          <a:ext cx="47625" cy="95250"/>
        </a:xfrm>
        <a:prstGeom prst="diamond">
          <a:avLst/>
        </a:prstGeom>
        <a:solidFill>
          <a:srgbClr val="000000"/>
        </a:solidFill>
        <a:ln w="9525" algn="in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EEECE1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400050</xdr:colOff>
      <xdr:row>17</xdr:row>
      <xdr:rowOff>0</xdr:rowOff>
    </xdr:from>
    <xdr:to>
      <xdr:col>4</xdr:col>
      <xdr:colOff>457200</xdr:colOff>
      <xdr:row>17</xdr:row>
      <xdr:rowOff>104775</xdr:rowOff>
    </xdr:to>
    <xdr:sp macro="" textlink="">
      <xdr:nvSpPr>
        <xdr:cNvPr id="6153" name="AutoShape 9">
          <a:extLst>
            <a:ext uri="{FF2B5EF4-FFF2-40B4-BE49-F238E27FC236}">
              <a16:creationId xmlns:a16="http://schemas.microsoft.com/office/drawing/2014/main" id="{071F7977-74B0-51EE-78E0-687FE5187B8D}"/>
            </a:ext>
          </a:extLst>
        </xdr:cNvPr>
        <xdr:cNvSpPr>
          <a:spLocks noChangeArrowheads="1"/>
        </xdr:cNvSpPr>
      </xdr:nvSpPr>
      <xdr:spPr bwMode="auto">
        <a:xfrm>
          <a:off x="2838450" y="3238500"/>
          <a:ext cx="57150" cy="104775"/>
        </a:xfrm>
        <a:prstGeom prst="diamond">
          <a:avLst/>
        </a:prstGeom>
        <a:solidFill>
          <a:srgbClr val="000000"/>
        </a:solidFill>
        <a:ln w="9525" algn="in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EEECE1"/>
                </a:outerShdw>
              </a:effectLst>
            </a14:hiddenEffects>
          </a:ext>
        </a:extLst>
      </xdr:spPr>
    </xdr:sp>
    <xdr:clientData/>
  </xdr:twoCellAnchor>
  <xdr:twoCellAnchor>
    <xdr:from>
      <xdr:col>8</xdr:col>
      <xdr:colOff>400050</xdr:colOff>
      <xdr:row>17</xdr:row>
      <xdr:rowOff>38100</xdr:rowOff>
    </xdr:from>
    <xdr:to>
      <xdr:col>8</xdr:col>
      <xdr:colOff>457200</xdr:colOff>
      <xdr:row>17</xdr:row>
      <xdr:rowOff>133350</xdr:rowOff>
    </xdr:to>
    <xdr:sp macro="" textlink="">
      <xdr:nvSpPr>
        <xdr:cNvPr id="6154" name="AutoShape 10">
          <a:extLst>
            <a:ext uri="{FF2B5EF4-FFF2-40B4-BE49-F238E27FC236}">
              <a16:creationId xmlns:a16="http://schemas.microsoft.com/office/drawing/2014/main" id="{5ADBFD1B-F904-FCC6-50B6-F35767A9144D}"/>
            </a:ext>
          </a:extLst>
        </xdr:cNvPr>
        <xdr:cNvSpPr>
          <a:spLocks noChangeArrowheads="1"/>
        </xdr:cNvSpPr>
      </xdr:nvSpPr>
      <xdr:spPr bwMode="auto">
        <a:xfrm>
          <a:off x="5276850" y="3276600"/>
          <a:ext cx="57150" cy="95250"/>
        </a:xfrm>
        <a:prstGeom prst="diamond">
          <a:avLst/>
        </a:prstGeom>
        <a:solidFill>
          <a:srgbClr val="000000"/>
        </a:solidFill>
        <a:ln w="9525" algn="in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EEECE1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476250</xdr:colOff>
      <xdr:row>16</xdr:row>
      <xdr:rowOff>180975</xdr:rowOff>
    </xdr:from>
    <xdr:to>
      <xdr:col>5</xdr:col>
      <xdr:colOff>523875</xdr:colOff>
      <xdr:row>17</xdr:row>
      <xdr:rowOff>85725</xdr:rowOff>
    </xdr:to>
    <xdr:sp macro="" textlink="">
      <xdr:nvSpPr>
        <xdr:cNvPr id="6155" name="AutoShape 11">
          <a:extLst>
            <a:ext uri="{FF2B5EF4-FFF2-40B4-BE49-F238E27FC236}">
              <a16:creationId xmlns:a16="http://schemas.microsoft.com/office/drawing/2014/main" id="{45CC3451-1CFB-0B04-9CEF-F236EE728FA8}"/>
            </a:ext>
          </a:extLst>
        </xdr:cNvPr>
        <xdr:cNvSpPr>
          <a:spLocks noChangeArrowheads="1"/>
        </xdr:cNvSpPr>
      </xdr:nvSpPr>
      <xdr:spPr bwMode="auto">
        <a:xfrm>
          <a:off x="3524250" y="3228975"/>
          <a:ext cx="47625" cy="95250"/>
        </a:xfrm>
        <a:prstGeom prst="diamond">
          <a:avLst/>
        </a:prstGeom>
        <a:solidFill>
          <a:srgbClr val="000000"/>
        </a:solidFill>
        <a:ln w="9525" algn="in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EEECE1"/>
                </a:outerShdw>
              </a:effectLst>
            </a14:hiddenEffects>
          </a:ext>
        </a:extLst>
      </xdr:spPr>
    </xdr:sp>
    <xdr:clientData/>
  </xdr:twoCellAnchor>
  <xdr:twoCellAnchor>
    <xdr:from>
      <xdr:col>9</xdr:col>
      <xdr:colOff>457200</xdr:colOff>
      <xdr:row>16</xdr:row>
      <xdr:rowOff>171450</xdr:rowOff>
    </xdr:from>
    <xdr:to>
      <xdr:col>9</xdr:col>
      <xdr:colOff>514350</xdr:colOff>
      <xdr:row>17</xdr:row>
      <xdr:rowOff>85725</xdr:rowOff>
    </xdr:to>
    <xdr:sp macro="" textlink="">
      <xdr:nvSpPr>
        <xdr:cNvPr id="6156" name="AutoShape 12">
          <a:extLst>
            <a:ext uri="{FF2B5EF4-FFF2-40B4-BE49-F238E27FC236}">
              <a16:creationId xmlns:a16="http://schemas.microsoft.com/office/drawing/2014/main" id="{E623834B-4683-0904-C897-953A76575B81}"/>
            </a:ext>
          </a:extLst>
        </xdr:cNvPr>
        <xdr:cNvSpPr>
          <a:spLocks noChangeArrowheads="1"/>
        </xdr:cNvSpPr>
      </xdr:nvSpPr>
      <xdr:spPr bwMode="auto">
        <a:xfrm>
          <a:off x="5943600" y="3219450"/>
          <a:ext cx="57150" cy="104775"/>
        </a:xfrm>
        <a:prstGeom prst="diamond">
          <a:avLst/>
        </a:prstGeom>
        <a:solidFill>
          <a:srgbClr val="000000"/>
        </a:solidFill>
        <a:ln w="9525" algn="in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EEECE1"/>
                </a:outerShdw>
              </a:effectLst>
            </a14:hiddenEffects>
          </a:ext>
        </a:extLst>
      </xdr:spPr>
    </xdr:sp>
    <xdr:clientData/>
  </xdr:twoCellAnchor>
  <xdr:twoCellAnchor>
    <xdr:from>
      <xdr:col>12</xdr:col>
      <xdr:colOff>228600</xdr:colOff>
      <xdr:row>16</xdr:row>
      <xdr:rowOff>171450</xdr:rowOff>
    </xdr:from>
    <xdr:to>
      <xdr:col>12</xdr:col>
      <xdr:colOff>285750</xdr:colOff>
      <xdr:row>17</xdr:row>
      <xdr:rowOff>85725</xdr:rowOff>
    </xdr:to>
    <xdr:sp macro="" textlink="">
      <xdr:nvSpPr>
        <xdr:cNvPr id="6157" name="AutoShape 13">
          <a:extLst>
            <a:ext uri="{FF2B5EF4-FFF2-40B4-BE49-F238E27FC236}">
              <a16:creationId xmlns:a16="http://schemas.microsoft.com/office/drawing/2014/main" id="{6A4988A7-8697-F307-F66D-3A0E29BADFB0}"/>
            </a:ext>
          </a:extLst>
        </xdr:cNvPr>
        <xdr:cNvSpPr>
          <a:spLocks noChangeArrowheads="1"/>
        </xdr:cNvSpPr>
      </xdr:nvSpPr>
      <xdr:spPr bwMode="auto">
        <a:xfrm>
          <a:off x="7543800" y="3219450"/>
          <a:ext cx="57150" cy="104775"/>
        </a:xfrm>
        <a:prstGeom prst="diamond">
          <a:avLst/>
        </a:prstGeom>
        <a:solidFill>
          <a:srgbClr val="000000"/>
        </a:solidFill>
        <a:ln w="9525" algn="in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EEECE1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200025</xdr:colOff>
      <xdr:row>0</xdr:row>
      <xdr:rowOff>76200</xdr:rowOff>
    </xdr:from>
    <xdr:to>
      <xdr:col>15</xdr:col>
      <xdr:colOff>85725</xdr:colOff>
      <xdr:row>3</xdr:row>
      <xdr:rowOff>9525</xdr:rowOff>
    </xdr:to>
    <xdr:sp macro="" textlink="">
      <xdr:nvSpPr>
        <xdr:cNvPr id="6158" name="Text Box 14">
          <a:extLst>
            <a:ext uri="{FF2B5EF4-FFF2-40B4-BE49-F238E27FC236}">
              <a16:creationId xmlns:a16="http://schemas.microsoft.com/office/drawing/2014/main" id="{94AE8DA5-E58A-9B31-C386-6A35BDCEB412}"/>
            </a:ext>
          </a:extLst>
        </xdr:cNvPr>
        <xdr:cNvSpPr txBox="1">
          <a:spLocks noChangeArrowheads="1"/>
        </xdr:cNvSpPr>
      </xdr:nvSpPr>
      <xdr:spPr bwMode="auto">
        <a:xfrm>
          <a:off x="200025" y="76200"/>
          <a:ext cx="9029700" cy="5048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EEECE1"/>
                </a:outerShdw>
              </a:effectLst>
            </a14:hiddenEffects>
          </a:ext>
        </a:extLst>
      </xdr:spPr>
      <xdr:txBody>
        <a:bodyPr vertOverflow="clip" wrap="square" lIns="36576" tIns="36576" rIns="36576" bIns="36576" anchor="t" upright="1"/>
        <a:lstStyle/>
        <a:p>
          <a:pPr algn="l" rtl="0">
            <a:defRPr sz="1000"/>
          </a:pPr>
          <a:r>
            <a:rPr lang="en-US" sz="1400" b="1" i="0" u="none" strike="noStrike" baseline="0">
              <a:solidFill>
                <a:srgbClr val="000000"/>
              </a:solidFill>
              <a:latin typeface="Calibri"/>
              <a:cs typeface="Calibri"/>
            </a:rPr>
            <a:t>Detailed timeline </a:t>
          </a:r>
        </a:p>
        <a:p>
          <a:pPr algn="l" rtl="0">
            <a:defRPr sz="1000"/>
          </a:pPr>
          <a:endParaRPr lang="en-US" sz="1400" b="1" i="0" u="none" strike="noStrike" baseline="0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  <xdr:twoCellAnchor>
    <xdr:from>
      <xdr:col>0</xdr:col>
      <xdr:colOff>161925</xdr:colOff>
      <xdr:row>4</xdr:row>
      <xdr:rowOff>9525</xdr:rowOff>
    </xdr:from>
    <xdr:to>
      <xdr:col>2</xdr:col>
      <xdr:colOff>47625</xdr:colOff>
      <xdr:row>6</xdr:row>
      <xdr:rowOff>0</xdr:rowOff>
    </xdr:to>
    <xdr:sp macro="" textlink="">
      <xdr:nvSpPr>
        <xdr:cNvPr id="6159" name="AutoShape 15">
          <a:extLst>
            <a:ext uri="{FF2B5EF4-FFF2-40B4-BE49-F238E27FC236}">
              <a16:creationId xmlns:a16="http://schemas.microsoft.com/office/drawing/2014/main" id="{F5AFEE70-8C2D-2643-45A7-0A82ACBCDA46}"/>
            </a:ext>
          </a:extLst>
        </xdr:cNvPr>
        <xdr:cNvSpPr>
          <a:spLocks/>
        </xdr:cNvSpPr>
      </xdr:nvSpPr>
      <xdr:spPr bwMode="auto">
        <a:xfrm rot="16200000">
          <a:off x="528637" y="404813"/>
          <a:ext cx="371475" cy="1104900"/>
        </a:xfrm>
        <a:prstGeom prst="rightBrace">
          <a:avLst>
            <a:gd name="adj1" fmla="val 24786"/>
            <a:gd name="adj2" fmla="val 50000"/>
          </a:avLst>
        </a:prstGeom>
        <a:noFill/>
        <a:ln w="9525" algn="ctr">
          <a:solidFill>
            <a:srgbClr val="000000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EEECE1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190500</xdr:colOff>
      <xdr:row>2</xdr:row>
      <xdr:rowOff>171450</xdr:rowOff>
    </xdr:from>
    <xdr:to>
      <xdr:col>2</xdr:col>
      <xdr:colOff>295275</xdr:colOff>
      <xdr:row>4</xdr:row>
      <xdr:rowOff>19050</xdr:rowOff>
    </xdr:to>
    <xdr:sp macro="" textlink="">
      <xdr:nvSpPr>
        <xdr:cNvPr id="6160" name="Text Box 16">
          <a:extLst>
            <a:ext uri="{FF2B5EF4-FFF2-40B4-BE49-F238E27FC236}">
              <a16:creationId xmlns:a16="http://schemas.microsoft.com/office/drawing/2014/main" id="{F5A0BCC9-8E12-227D-72E0-ACB262D94CF9}"/>
            </a:ext>
          </a:extLst>
        </xdr:cNvPr>
        <xdr:cNvSpPr txBox="1">
          <a:spLocks noChangeArrowheads="1"/>
        </xdr:cNvSpPr>
      </xdr:nvSpPr>
      <xdr:spPr bwMode="auto">
        <a:xfrm>
          <a:off x="190500" y="552450"/>
          <a:ext cx="1323975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EEECE1"/>
                </a:outerShdw>
              </a:effectLst>
            </a14:hiddenEffects>
          </a:ext>
        </a:extLst>
      </xdr:spPr>
      <xdr:txBody>
        <a:bodyPr vertOverflow="clip" wrap="square" lIns="36576" tIns="36576" rIns="36576" bIns="36576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FF0000"/>
              </a:solidFill>
              <a:latin typeface="Calibri"/>
              <a:cs typeface="Calibri"/>
            </a:rPr>
            <a:t>Decisions Needed</a:t>
          </a:r>
        </a:p>
        <a:p>
          <a:pPr algn="l" rtl="0">
            <a:defRPr sz="1000"/>
          </a:pPr>
          <a:endParaRPr lang="en-US" sz="1000" b="0" i="0" u="none" strike="noStrike" baseline="0">
            <a:solidFill>
              <a:srgbClr val="FF0000"/>
            </a:solidFill>
            <a:latin typeface="Calibri"/>
            <a:cs typeface="Calibri"/>
          </a:endParaRPr>
        </a:p>
      </xdr:txBody>
    </xdr:sp>
    <xdr:clientData/>
  </xdr:twoCellAnchor>
  <xdr:twoCellAnchor>
    <xdr:from>
      <xdr:col>2</xdr:col>
      <xdr:colOff>66675</xdr:colOff>
      <xdr:row>4</xdr:row>
      <xdr:rowOff>19050</xdr:rowOff>
    </xdr:from>
    <xdr:to>
      <xdr:col>8</xdr:col>
      <xdr:colOff>457200</xdr:colOff>
      <xdr:row>6</xdr:row>
      <xdr:rowOff>9525</xdr:rowOff>
    </xdr:to>
    <xdr:sp macro="" textlink="">
      <xdr:nvSpPr>
        <xdr:cNvPr id="6161" name="AutoShape 17">
          <a:extLst>
            <a:ext uri="{FF2B5EF4-FFF2-40B4-BE49-F238E27FC236}">
              <a16:creationId xmlns:a16="http://schemas.microsoft.com/office/drawing/2014/main" id="{B6A2673D-0D64-E299-2C61-9ED9ACC984C8}"/>
            </a:ext>
          </a:extLst>
        </xdr:cNvPr>
        <xdr:cNvSpPr>
          <a:spLocks/>
        </xdr:cNvSpPr>
      </xdr:nvSpPr>
      <xdr:spPr bwMode="auto">
        <a:xfrm rot="16200000">
          <a:off x="3124200" y="-1057275"/>
          <a:ext cx="371475" cy="4048125"/>
        </a:xfrm>
        <a:prstGeom prst="rightBrace">
          <a:avLst>
            <a:gd name="adj1" fmla="val 90812"/>
            <a:gd name="adj2" fmla="val 50000"/>
          </a:avLst>
        </a:prstGeom>
        <a:noFill/>
        <a:ln w="9525" algn="ctr">
          <a:solidFill>
            <a:srgbClr val="000000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EEECE1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190500</xdr:colOff>
      <xdr:row>2</xdr:row>
      <xdr:rowOff>142875</xdr:rowOff>
    </xdr:from>
    <xdr:to>
      <xdr:col>7</xdr:col>
      <xdr:colOff>228600</xdr:colOff>
      <xdr:row>4</xdr:row>
      <xdr:rowOff>123825</xdr:rowOff>
    </xdr:to>
    <xdr:sp macro="" textlink="">
      <xdr:nvSpPr>
        <xdr:cNvPr id="6162" name="Text Box 18">
          <a:extLst>
            <a:ext uri="{FF2B5EF4-FFF2-40B4-BE49-F238E27FC236}">
              <a16:creationId xmlns:a16="http://schemas.microsoft.com/office/drawing/2014/main" id="{871FFADC-9D0B-6D5F-DF7C-BFF3385E2E40}"/>
            </a:ext>
          </a:extLst>
        </xdr:cNvPr>
        <xdr:cNvSpPr txBox="1">
          <a:spLocks noChangeArrowheads="1"/>
        </xdr:cNvSpPr>
      </xdr:nvSpPr>
      <xdr:spPr bwMode="auto">
        <a:xfrm>
          <a:off x="1409700" y="523875"/>
          <a:ext cx="3086100" cy="3619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EEECE1"/>
                </a:outerShdw>
              </a:effectLst>
            </a14:hiddenEffects>
          </a:ext>
        </a:extLst>
      </xdr:spPr>
      <xdr:txBody>
        <a:bodyPr vertOverflow="clip" wrap="square" lIns="36576" tIns="36576" rIns="36576" bIns="36576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Calibri"/>
              <a:cs typeface="Calibri"/>
            </a:rPr>
            <a:t>Regulation packages started— measures included in SIP</a:t>
          </a: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  <xdr:twoCellAnchor>
    <xdr:from>
      <xdr:col>8</xdr:col>
      <xdr:colOff>514350</xdr:colOff>
      <xdr:row>4</xdr:row>
      <xdr:rowOff>66675</xdr:rowOff>
    </xdr:from>
    <xdr:to>
      <xdr:col>12</xdr:col>
      <xdr:colOff>361950</xdr:colOff>
      <xdr:row>5</xdr:row>
      <xdr:rowOff>171450</xdr:rowOff>
    </xdr:to>
    <xdr:sp macro="" textlink="">
      <xdr:nvSpPr>
        <xdr:cNvPr id="6163" name="AutoShape 19">
          <a:extLst>
            <a:ext uri="{FF2B5EF4-FFF2-40B4-BE49-F238E27FC236}">
              <a16:creationId xmlns:a16="http://schemas.microsoft.com/office/drawing/2014/main" id="{6B150557-7A98-74F2-BD92-738B52AD7B28}"/>
            </a:ext>
          </a:extLst>
        </xdr:cNvPr>
        <xdr:cNvSpPr>
          <a:spLocks/>
        </xdr:cNvSpPr>
      </xdr:nvSpPr>
      <xdr:spPr bwMode="auto">
        <a:xfrm rot="16200000">
          <a:off x="6386512" y="-166687"/>
          <a:ext cx="295275" cy="2286000"/>
        </a:xfrm>
        <a:prstGeom prst="rightBrace">
          <a:avLst>
            <a:gd name="adj1" fmla="val 64516"/>
            <a:gd name="adj2" fmla="val 50000"/>
          </a:avLst>
        </a:prstGeom>
        <a:noFill/>
        <a:ln w="9525" algn="ctr">
          <a:solidFill>
            <a:srgbClr val="000000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EEECE1"/>
                </a:outerShdw>
              </a:effectLst>
            </a14:hiddenEffects>
          </a:ext>
        </a:extLst>
      </xdr:spPr>
    </xdr:sp>
    <xdr:clientData/>
  </xdr:twoCellAnchor>
  <xdr:twoCellAnchor>
    <xdr:from>
      <xdr:col>9</xdr:col>
      <xdr:colOff>457201</xdr:colOff>
      <xdr:row>3</xdr:row>
      <xdr:rowOff>57150</xdr:rowOff>
    </xdr:from>
    <xdr:to>
      <xdr:col>12</xdr:col>
      <xdr:colOff>114301</xdr:colOff>
      <xdr:row>4</xdr:row>
      <xdr:rowOff>114300</xdr:rowOff>
    </xdr:to>
    <xdr:sp macro="" textlink="">
      <xdr:nvSpPr>
        <xdr:cNvPr id="6164" name="Text Box 20">
          <a:extLst>
            <a:ext uri="{FF2B5EF4-FFF2-40B4-BE49-F238E27FC236}">
              <a16:creationId xmlns:a16="http://schemas.microsoft.com/office/drawing/2014/main" id="{6ED538BD-728D-7367-BEC2-F1EF6845C882}"/>
            </a:ext>
          </a:extLst>
        </xdr:cNvPr>
        <xdr:cNvSpPr txBox="1">
          <a:spLocks noChangeArrowheads="1"/>
        </xdr:cNvSpPr>
      </xdr:nvSpPr>
      <xdr:spPr bwMode="auto">
        <a:xfrm>
          <a:off x="5943601" y="628650"/>
          <a:ext cx="1485900" cy="2476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EEECE1"/>
                </a:outerShdw>
              </a:effectLst>
            </a14:hiddenEffects>
          </a:ext>
        </a:extLst>
      </xdr:spPr>
      <xdr:txBody>
        <a:bodyPr vertOverflow="clip" wrap="square" lIns="36576" tIns="36576" rIns="36576" bIns="36576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Calibri"/>
              <a:cs typeface="Calibri"/>
            </a:rPr>
            <a:t>Formal Public Process</a:t>
          </a: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  <xdr:twoCellAnchor>
    <xdr:from>
      <xdr:col>0</xdr:col>
      <xdr:colOff>161925</xdr:colOff>
      <xdr:row>18</xdr:row>
      <xdr:rowOff>133350</xdr:rowOff>
    </xdr:from>
    <xdr:to>
      <xdr:col>2</xdr:col>
      <xdr:colOff>133350</xdr:colOff>
      <xdr:row>20</xdr:row>
      <xdr:rowOff>9525</xdr:rowOff>
    </xdr:to>
    <xdr:sp macro="" textlink="">
      <xdr:nvSpPr>
        <xdr:cNvPr id="6165" name="AutoShape 21">
          <a:extLst>
            <a:ext uri="{FF2B5EF4-FFF2-40B4-BE49-F238E27FC236}">
              <a16:creationId xmlns:a16="http://schemas.microsoft.com/office/drawing/2014/main" id="{D5235FA7-261D-C4B1-736E-3CC55E2701C2}"/>
            </a:ext>
          </a:extLst>
        </xdr:cNvPr>
        <xdr:cNvSpPr>
          <a:spLocks/>
        </xdr:cNvSpPr>
      </xdr:nvSpPr>
      <xdr:spPr bwMode="auto">
        <a:xfrm rot="5400000">
          <a:off x="628650" y="3095625"/>
          <a:ext cx="257175" cy="1190625"/>
        </a:xfrm>
        <a:prstGeom prst="rightBrace">
          <a:avLst>
            <a:gd name="adj1" fmla="val 38580"/>
            <a:gd name="adj2" fmla="val 50000"/>
          </a:avLst>
        </a:prstGeom>
        <a:noFill/>
        <a:ln w="9525" algn="ctr">
          <a:solidFill>
            <a:srgbClr val="000000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EEECE1"/>
                </a:outerShdw>
              </a:effectLst>
            </a14:hiddenEffects>
          </a:ext>
        </a:extLst>
      </xdr:spPr>
    </xdr:sp>
    <xdr:clientData/>
  </xdr:twoCellAnchor>
  <xdr:twoCellAnchor>
    <xdr:from>
      <xdr:col>7</xdr:col>
      <xdr:colOff>495300</xdr:colOff>
      <xdr:row>7</xdr:row>
      <xdr:rowOff>38100</xdr:rowOff>
    </xdr:from>
    <xdr:to>
      <xdr:col>9</xdr:col>
      <xdr:colOff>361950</xdr:colOff>
      <xdr:row>10</xdr:row>
      <xdr:rowOff>76200</xdr:rowOff>
    </xdr:to>
    <xdr:sp macro="" textlink="">
      <xdr:nvSpPr>
        <xdr:cNvPr id="6166" name="AutoShape 22">
          <a:extLst>
            <a:ext uri="{FF2B5EF4-FFF2-40B4-BE49-F238E27FC236}">
              <a16:creationId xmlns:a16="http://schemas.microsoft.com/office/drawing/2014/main" id="{BF1A6658-B01F-2BCB-D4D5-04436605D832}"/>
            </a:ext>
          </a:extLst>
        </xdr:cNvPr>
        <xdr:cNvSpPr>
          <a:spLocks noChangeArrowheads="1"/>
        </xdr:cNvSpPr>
      </xdr:nvSpPr>
      <xdr:spPr bwMode="auto">
        <a:xfrm>
          <a:off x="4762500" y="1371600"/>
          <a:ext cx="1085850" cy="609600"/>
        </a:xfrm>
        <a:prstGeom prst="roundRect">
          <a:avLst>
            <a:gd name="adj" fmla="val 16667"/>
          </a:avLst>
        </a:prstGeom>
        <a:solidFill>
          <a:srgbClr val="92D050"/>
        </a:solidFill>
        <a:ln w="38100" algn="in">
          <a:solidFill>
            <a:srgbClr val="000000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EEECE1"/>
                </a:outerShdw>
              </a:effectLst>
            </a14:hiddenEffects>
          </a:ext>
        </a:extLst>
      </xdr:spPr>
      <xdr:txBody>
        <a:bodyPr vertOverflow="clip" wrap="square" lIns="36576" tIns="36576" rIns="36576" bIns="36576" anchor="t" upright="1"/>
        <a:lstStyle/>
        <a:p>
          <a:pPr algn="l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Calibri"/>
              <a:cs typeface="Calibri"/>
            </a:rPr>
            <a:t>SIP Released for Public comment</a:t>
          </a:r>
        </a:p>
        <a:p>
          <a:pPr algn="l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  <xdr:twoCellAnchor>
    <xdr:from>
      <xdr:col>8</xdr:col>
      <xdr:colOff>342900</xdr:colOff>
      <xdr:row>10</xdr:row>
      <xdr:rowOff>76200</xdr:rowOff>
    </xdr:from>
    <xdr:to>
      <xdr:col>8</xdr:col>
      <xdr:colOff>533400</xdr:colOff>
      <xdr:row>17</xdr:row>
      <xdr:rowOff>19050</xdr:rowOff>
    </xdr:to>
    <xdr:sp macro="" textlink="">
      <xdr:nvSpPr>
        <xdr:cNvPr id="6167" name="AutoShape 23">
          <a:extLst>
            <a:ext uri="{FF2B5EF4-FFF2-40B4-BE49-F238E27FC236}">
              <a16:creationId xmlns:a16="http://schemas.microsoft.com/office/drawing/2014/main" id="{BE2C4D65-3C8D-1152-226F-16E81064519A}"/>
            </a:ext>
          </a:extLst>
        </xdr:cNvPr>
        <xdr:cNvSpPr>
          <a:spLocks noChangeArrowheads="1"/>
        </xdr:cNvSpPr>
      </xdr:nvSpPr>
      <xdr:spPr bwMode="auto">
        <a:xfrm>
          <a:off x="5219700" y="1981200"/>
          <a:ext cx="190500" cy="1276350"/>
        </a:xfrm>
        <a:prstGeom prst="downArrow">
          <a:avLst>
            <a:gd name="adj1" fmla="val 50000"/>
            <a:gd name="adj2" fmla="val 167500"/>
          </a:avLst>
        </a:prstGeom>
        <a:solidFill>
          <a:srgbClr val="92D050">
            <a:alpha val="62000"/>
          </a:srgbClr>
        </a:solidFill>
        <a:ln w="9525" algn="in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EEECE1"/>
                </a:outerShdw>
              </a:effectLst>
            </a14:hiddenEffects>
          </a:ext>
        </a:extLst>
      </xdr:spPr>
      <xdr:txBody>
        <a:bodyPr vertOverflow="clip" wrap="square" lIns="36576" tIns="36576" rIns="36576" bIns="36576" anchor="t" upright="1"/>
        <a:lstStyle/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  <xdr:twoCellAnchor>
    <xdr:from>
      <xdr:col>7</xdr:col>
      <xdr:colOff>138113</xdr:colOff>
      <xdr:row>18</xdr:row>
      <xdr:rowOff>28575</xdr:rowOff>
    </xdr:from>
    <xdr:to>
      <xdr:col>8</xdr:col>
      <xdr:colOff>166688</xdr:colOff>
      <xdr:row>21</xdr:row>
      <xdr:rowOff>19050</xdr:rowOff>
    </xdr:to>
    <xdr:sp macro="" textlink="">
      <xdr:nvSpPr>
        <xdr:cNvPr id="6168" name="AutoShape 24">
          <a:extLst>
            <a:ext uri="{FF2B5EF4-FFF2-40B4-BE49-F238E27FC236}">
              <a16:creationId xmlns:a16="http://schemas.microsoft.com/office/drawing/2014/main" id="{605BDFA6-B915-E54D-A83C-DFFFDE8A211E}"/>
            </a:ext>
          </a:extLst>
        </xdr:cNvPr>
        <xdr:cNvSpPr>
          <a:spLocks noChangeArrowheads="1"/>
        </xdr:cNvSpPr>
      </xdr:nvSpPr>
      <xdr:spPr bwMode="auto">
        <a:xfrm>
          <a:off x="4672013" y="3286125"/>
          <a:ext cx="676275" cy="533400"/>
        </a:xfrm>
        <a:prstGeom prst="roundRect">
          <a:avLst>
            <a:gd name="adj" fmla="val 16667"/>
          </a:avLst>
        </a:prstGeom>
        <a:noFill/>
        <a:ln w="9525" algn="in">
          <a:solidFill>
            <a:srgbClr val="000000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EEECE1"/>
                </a:outerShdw>
              </a:effectLst>
            </a14:hiddenEffects>
          </a:ext>
        </a:extLst>
      </xdr:spPr>
      <xdr:txBody>
        <a:bodyPr vertOverflow="clip" wrap="square" lIns="36576" tIns="36576" rIns="36576" bIns="36576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Calibri"/>
              <a:cs typeface="Calibri"/>
            </a:rPr>
            <a:t>30-day review by EPA</a:t>
          </a:r>
        </a:p>
        <a:p>
          <a:pPr algn="l" rtl="0">
            <a:defRPr sz="1000"/>
          </a:pPr>
          <a:endParaRPr lang="en-US" sz="800" b="0" i="0" u="none" strike="noStrike" baseline="0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  <xdr:twoCellAnchor>
    <xdr:from>
      <xdr:col>7</xdr:col>
      <xdr:colOff>504825</xdr:colOff>
      <xdr:row>17</xdr:row>
      <xdr:rowOff>14287</xdr:rowOff>
    </xdr:from>
    <xdr:to>
      <xdr:col>7</xdr:col>
      <xdr:colOff>504825</xdr:colOff>
      <xdr:row>17</xdr:row>
      <xdr:rowOff>128587</xdr:rowOff>
    </xdr:to>
    <xdr:cxnSp macro="">
      <xdr:nvCxnSpPr>
        <xdr:cNvPr id="6169" name="AutoShape 25">
          <a:extLst>
            <a:ext uri="{FF2B5EF4-FFF2-40B4-BE49-F238E27FC236}">
              <a16:creationId xmlns:a16="http://schemas.microsoft.com/office/drawing/2014/main" id="{FC3CDA0F-386B-F4E0-D1AB-E12330EFCF97}"/>
            </a:ext>
          </a:extLst>
        </xdr:cNvPr>
        <xdr:cNvCxnSpPr>
          <a:cxnSpLocks noChangeShapeType="1"/>
        </xdr:cNvCxnSpPr>
      </xdr:nvCxnSpPr>
      <xdr:spPr bwMode="auto">
        <a:xfrm flipV="1">
          <a:off x="5038725" y="3090862"/>
          <a:ext cx="0" cy="114300"/>
        </a:xfrm>
        <a:prstGeom prst="straightConnector1">
          <a:avLst/>
        </a:prstGeom>
        <a:noFill/>
        <a:ln w="9525" algn="ctr">
          <a:solidFill>
            <a:srgbClr val="000000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EEECE1"/>
                </a:outerShdw>
              </a:effectLst>
            </a14:hiddenEffects>
          </a:ext>
        </a:extLst>
      </xdr:spPr>
    </xdr:cxnSp>
    <xdr:clientData/>
  </xdr:twoCellAnchor>
  <xdr:twoCellAnchor>
    <xdr:from>
      <xdr:col>6</xdr:col>
      <xdr:colOff>123825</xdr:colOff>
      <xdr:row>16</xdr:row>
      <xdr:rowOff>180975</xdr:rowOff>
    </xdr:from>
    <xdr:to>
      <xdr:col>6</xdr:col>
      <xdr:colOff>171450</xdr:colOff>
      <xdr:row>17</xdr:row>
      <xdr:rowOff>95250</xdr:rowOff>
    </xdr:to>
    <xdr:sp macro="" textlink="">
      <xdr:nvSpPr>
        <xdr:cNvPr id="6170" name="AutoShape 26">
          <a:extLst>
            <a:ext uri="{FF2B5EF4-FFF2-40B4-BE49-F238E27FC236}">
              <a16:creationId xmlns:a16="http://schemas.microsoft.com/office/drawing/2014/main" id="{48D799DC-EF32-389B-8CED-A68F1A87E925}"/>
            </a:ext>
          </a:extLst>
        </xdr:cNvPr>
        <xdr:cNvSpPr>
          <a:spLocks noChangeArrowheads="1"/>
        </xdr:cNvSpPr>
      </xdr:nvSpPr>
      <xdr:spPr bwMode="auto">
        <a:xfrm>
          <a:off x="3781425" y="3228975"/>
          <a:ext cx="47625" cy="104775"/>
        </a:xfrm>
        <a:prstGeom prst="diamond">
          <a:avLst/>
        </a:prstGeom>
        <a:solidFill>
          <a:srgbClr val="000000"/>
        </a:solidFill>
        <a:ln w="9525" algn="in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EEECE1"/>
                </a:outerShdw>
              </a:effectLst>
            </a14:hiddenEffects>
          </a:ext>
        </a:extLst>
      </xdr:spPr>
    </xdr:sp>
    <xdr:clientData/>
  </xdr:twoCellAnchor>
  <xdr:twoCellAnchor>
    <xdr:from>
      <xdr:col>12</xdr:col>
      <xdr:colOff>371475</xdr:colOff>
      <xdr:row>4</xdr:row>
      <xdr:rowOff>114300</xdr:rowOff>
    </xdr:from>
    <xdr:to>
      <xdr:col>15</xdr:col>
      <xdr:colOff>95250</xdr:colOff>
      <xdr:row>6</xdr:row>
      <xdr:rowOff>9525</xdr:rowOff>
    </xdr:to>
    <xdr:sp macro="" textlink="">
      <xdr:nvSpPr>
        <xdr:cNvPr id="6171" name="AutoShape 27">
          <a:extLst>
            <a:ext uri="{FF2B5EF4-FFF2-40B4-BE49-F238E27FC236}">
              <a16:creationId xmlns:a16="http://schemas.microsoft.com/office/drawing/2014/main" id="{FBCFBDD7-0B8C-8552-DD9C-73356F82764C}"/>
            </a:ext>
          </a:extLst>
        </xdr:cNvPr>
        <xdr:cNvSpPr>
          <a:spLocks/>
        </xdr:cNvSpPr>
      </xdr:nvSpPr>
      <xdr:spPr bwMode="auto">
        <a:xfrm rot="16200000">
          <a:off x="8324850" y="238125"/>
          <a:ext cx="276225" cy="1552575"/>
        </a:xfrm>
        <a:prstGeom prst="rightBrace">
          <a:avLst>
            <a:gd name="adj1" fmla="val 46839"/>
            <a:gd name="adj2" fmla="val 50000"/>
          </a:avLst>
        </a:prstGeom>
        <a:noFill/>
        <a:ln w="9525" algn="ctr">
          <a:solidFill>
            <a:srgbClr val="000000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EEECE1"/>
                </a:outerShdw>
              </a:effectLst>
            </a14:hiddenEffects>
          </a:ext>
        </a:extLst>
      </xdr:spPr>
    </xdr:sp>
    <xdr:clientData/>
  </xdr:twoCellAnchor>
  <xdr:twoCellAnchor>
    <xdr:from>
      <xdr:col>12</xdr:col>
      <xdr:colOff>552450</xdr:colOff>
      <xdr:row>3</xdr:row>
      <xdr:rowOff>57150</xdr:rowOff>
    </xdr:from>
    <xdr:to>
      <xdr:col>15</xdr:col>
      <xdr:colOff>266700</xdr:colOff>
      <xdr:row>4</xdr:row>
      <xdr:rowOff>114300</xdr:rowOff>
    </xdr:to>
    <xdr:sp macro="" textlink="">
      <xdr:nvSpPr>
        <xdr:cNvPr id="6172" name="Text Box 28">
          <a:extLst>
            <a:ext uri="{FF2B5EF4-FFF2-40B4-BE49-F238E27FC236}">
              <a16:creationId xmlns:a16="http://schemas.microsoft.com/office/drawing/2014/main" id="{9527EE5F-F5B9-7596-3100-919F0B07BB94}"/>
            </a:ext>
          </a:extLst>
        </xdr:cNvPr>
        <xdr:cNvSpPr txBox="1">
          <a:spLocks noChangeArrowheads="1"/>
        </xdr:cNvSpPr>
      </xdr:nvSpPr>
      <xdr:spPr bwMode="auto">
        <a:xfrm>
          <a:off x="7867650" y="628650"/>
          <a:ext cx="1543050" cy="2476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EEECE1"/>
                </a:outerShdw>
              </a:effectLst>
            </a14:hiddenEffects>
          </a:ext>
        </a:extLst>
      </xdr:spPr>
      <xdr:txBody>
        <a:bodyPr vertOverflow="clip" wrap="square" lIns="36576" tIns="36576" rIns="36576" bIns="36576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Calibri"/>
              <a:cs typeface="Calibri"/>
            </a:rPr>
            <a:t>Legal review, Filing,</a:t>
          </a: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  <xdr:twoCellAnchor>
    <xdr:from>
      <xdr:col>11</xdr:col>
      <xdr:colOff>485775</xdr:colOff>
      <xdr:row>18</xdr:row>
      <xdr:rowOff>0</xdr:rowOff>
    </xdr:from>
    <xdr:to>
      <xdr:col>13</xdr:col>
      <xdr:colOff>19050</xdr:colOff>
      <xdr:row>19</xdr:row>
      <xdr:rowOff>76200</xdr:rowOff>
    </xdr:to>
    <xdr:sp macro="" textlink="">
      <xdr:nvSpPr>
        <xdr:cNvPr id="6173" name="AutoShape 29">
          <a:extLst>
            <a:ext uri="{FF2B5EF4-FFF2-40B4-BE49-F238E27FC236}">
              <a16:creationId xmlns:a16="http://schemas.microsoft.com/office/drawing/2014/main" id="{B01543FC-C1A9-D218-AA48-F690DBE80CE0}"/>
            </a:ext>
          </a:extLst>
        </xdr:cNvPr>
        <xdr:cNvSpPr>
          <a:spLocks noChangeArrowheads="1"/>
        </xdr:cNvSpPr>
      </xdr:nvSpPr>
      <xdr:spPr bwMode="auto">
        <a:xfrm>
          <a:off x="7191375" y="3429000"/>
          <a:ext cx="752475" cy="266700"/>
        </a:xfrm>
        <a:prstGeom prst="roundRect">
          <a:avLst>
            <a:gd name="adj" fmla="val 16667"/>
          </a:avLst>
        </a:prstGeom>
        <a:noFill/>
        <a:ln w="9525" algn="in">
          <a:solidFill>
            <a:srgbClr val="000000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EEECE1"/>
                </a:outerShdw>
              </a:effectLst>
            </a14:hiddenEffects>
          </a:ext>
        </a:extLst>
      </xdr:spPr>
      <xdr:txBody>
        <a:bodyPr vertOverflow="clip" wrap="square" lIns="36576" tIns="36576" rIns="36576" bIns="36576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Calibri"/>
              <a:cs typeface="Calibri"/>
            </a:rPr>
            <a:t>SIP Adoption</a:t>
          </a:r>
        </a:p>
        <a:p>
          <a:pPr algn="l" rtl="0">
            <a:defRPr sz="1000"/>
          </a:pPr>
          <a:endParaRPr lang="en-US" sz="8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endParaRPr lang="en-US" sz="800" b="0" i="0" u="none" strike="noStrike" baseline="0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  <xdr:twoCellAnchor>
    <xdr:from>
      <xdr:col>0</xdr:col>
      <xdr:colOff>66675</xdr:colOff>
      <xdr:row>19</xdr:row>
      <xdr:rowOff>133350</xdr:rowOff>
    </xdr:from>
    <xdr:to>
      <xdr:col>2</xdr:col>
      <xdr:colOff>66675</xdr:colOff>
      <xdr:row>25</xdr:row>
      <xdr:rowOff>133350</xdr:rowOff>
    </xdr:to>
    <xdr:sp macro="" textlink="">
      <xdr:nvSpPr>
        <xdr:cNvPr id="2049" name="Text Box 1">
          <a:extLst>
            <a:ext uri="{FF2B5EF4-FFF2-40B4-BE49-F238E27FC236}">
              <a16:creationId xmlns:a16="http://schemas.microsoft.com/office/drawing/2014/main" id="{57A19913-4CFF-405E-B9AD-5932F1AF0020}"/>
            </a:ext>
          </a:extLst>
        </xdr:cNvPr>
        <xdr:cNvSpPr txBox="1">
          <a:spLocks noChangeArrowheads="1"/>
        </xdr:cNvSpPr>
      </xdr:nvSpPr>
      <xdr:spPr bwMode="auto">
        <a:xfrm>
          <a:off x="66675" y="3752850"/>
          <a:ext cx="1219200" cy="11430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xmlns:mc="http://schemas.openxmlformats.org/markup-compatibility/2006" val="000000" mc:Ignorable="a14" a14:legacySpreadsheetColorIndex="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EEECE1"/>
                </a:outerShdw>
              </a:effectLst>
            </a14:hiddenEffects>
          </a:ext>
        </a:extLst>
      </xdr:spPr>
      <xdr:txBody>
        <a:bodyPr vertOverflow="clip" wrap="square" lIns="36576" tIns="36576" rIns="36576" bIns="36576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Calibri"/>
              <a:cs typeface="Calibri"/>
            </a:rPr>
            <a:t>SIP Development Plan</a:t>
          </a:r>
          <a:endParaRPr lang="en-US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Calibri"/>
              <a:cs typeface="Calibri"/>
            </a:rPr>
            <a:t>IPP</a:t>
          </a:r>
          <a:endParaRPr lang="en-US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Calibri"/>
              <a:cs typeface="Calibri"/>
            </a:rPr>
            <a:t>TAP</a:t>
          </a:r>
          <a:endParaRPr lang="en-US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Calibri"/>
              <a:cs typeface="Calibri"/>
            </a:rPr>
            <a:t>Initial Communication Plan</a:t>
          </a:r>
          <a:endParaRPr lang="en-US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Calibri"/>
              <a:cs typeface="Calibri"/>
            </a:rPr>
            <a:t> </a:t>
          </a:r>
        </a:p>
      </xdr:txBody>
    </xdr:sp>
    <xdr:clientData/>
  </xdr:twoCellAnchor>
  <xdr:twoCellAnchor>
    <xdr:from>
      <xdr:col>14</xdr:col>
      <xdr:colOff>323850</xdr:colOff>
      <xdr:row>7</xdr:row>
      <xdr:rowOff>76200</xdr:rowOff>
    </xdr:from>
    <xdr:to>
      <xdr:col>16</xdr:col>
      <xdr:colOff>104775</xdr:colOff>
      <xdr:row>9</xdr:row>
      <xdr:rowOff>142875</xdr:rowOff>
    </xdr:to>
    <xdr:sp macro="" textlink="">
      <xdr:nvSpPr>
        <xdr:cNvPr id="2" name="AutoShape 22">
          <a:extLst>
            <a:ext uri="{FF2B5EF4-FFF2-40B4-BE49-F238E27FC236}">
              <a16:creationId xmlns:a16="http://schemas.microsoft.com/office/drawing/2014/main" id="{DC2A364D-E93F-4B53-B063-26D3D77E39AB}"/>
            </a:ext>
          </a:extLst>
        </xdr:cNvPr>
        <xdr:cNvSpPr>
          <a:spLocks noChangeArrowheads="1"/>
        </xdr:cNvSpPr>
      </xdr:nvSpPr>
      <xdr:spPr bwMode="auto">
        <a:xfrm>
          <a:off x="8858250" y="1409700"/>
          <a:ext cx="1000125" cy="447675"/>
        </a:xfrm>
        <a:prstGeom prst="roundRect">
          <a:avLst>
            <a:gd name="adj" fmla="val 16667"/>
          </a:avLst>
        </a:prstGeom>
        <a:solidFill>
          <a:srgbClr val="92D050"/>
        </a:solidFill>
        <a:ln w="38100" algn="in">
          <a:solidFill>
            <a:srgbClr val="000000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EEECE1"/>
                </a:outerShdw>
              </a:effectLst>
            </a14:hiddenEffects>
          </a:ext>
        </a:extLst>
      </xdr:spPr>
      <xdr:txBody>
        <a:bodyPr vertOverflow="clip" wrap="square" lIns="36576" tIns="36576" rIns="36576" bIns="36576" anchor="t" upright="1"/>
        <a:lstStyle/>
        <a:p>
          <a:pPr algn="l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Calibri"/>
              <a:cs typeface="Calibri"/>
            </a:rPr>
            <a:t>Submit to EPA</a:t>
          </a:r>
        </a:p>
        <a:p>
          <a:pPr algn="l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  <xdr:twoCellAnchor>
    <xdr:from>
      <xdr:col>15</xdr:col>
      <xdr:colOff>152400</xdr:colOff>
      <xdr:row>9</xdr:row>
      <xdr:rowOff>142874</xdr:rowOff>
    </xdr:from>
    <xdr:to>
      <xdr:col>15</xdr:col>
      <xdr:colOff>381000</xdr:colOff>
      <xdr:row>17</xdr:row>
      <xdr:rowOff>38099</xdr:rowOff>
    </xdr:to>
    <xdr:sp macro="" textlink="">
      <xdr:nvSpPr>
        <xdr:cNvPr id="3" name="AutoShape 23">
          <a:extLst>
            <a:ext uri="{FF2B5EF4-FFF2-40B4-BE49-F238E27FC236}">
              <a16:creationId xmlns:a16="http://schemas.microsoft.com/office/drawing/2014/main" id="{61DE1BE4-C2FA-4C55-B7C8-98010D757486}"/>
            </a:ext>
          </a:extLst>
        </xdr:cNvPr>
        <xdr:cNvSpPr>
          <a:spLocks noChangeArrowheads="1"/>
        </xdr:cNvSpPr>
      </xdr:nvSpPr>
      <xdr:spPr bwMode="auto">
        <a:xfrm>
          <a:off x="9296400" y="1857374"/>
          <a:ext cx="228600" cy="1419225"/>
        </a:xfrm>
        <a:prstGeom prst="downArrow">
          <a:avLst>
            <a:gd name="adj1" fmla="val 50000"/>
            <a:gd name="adj2" fmla="val 167500"/>
          </a:avLst>
        </a:prstGeom>
        <a:solidFill>
          <a:srgbClr val="92D050">
            <a:alpha val="62000"/>
          </a:srgbClr>
        </a:solidFill>
        <a:ln w="9525" algn="in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EEECE1"/>
                </a:outerShdw>
              </a:effectLst>
            </a14:hiddenEffects>
          </a:ext>
        </a:extLst>
      </xdr:spPr>
      <xdr:txBody>
        <a:bodyPr vertOverflow="clip" wrap="square" lIns="36576" tIns="36576" rIns="36576" bIns="36576" anchor="t" upright="1"/>
        <a:lstStyle/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47C4A5-EC6D-4625-80AE-BAD1CE4F673A}">
  <dimension ref="A1"/>
  <sheetViews>
    <sheetView showGridLines="0" zoomScaleNormal="100" workbookViewId="0">
      <selection activeCell="N27" sqref="N27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28"/>
  <sheetViews>
    <sheetView workbookViewId="0">
      <selection activeCell="L13" sqref="L13"/>
    </sheetView>
  </sheetViews>
  <sheetFormatPr defaultRowHeight="15" x14ac:dyDescent="0.25"/>
  <cols>
    <col min="1" max="1" width="7.42578125" customWidth="1"/>
    <col min="2" max="2" width="66.85546875" customWidth="1"/>
    <col min="3" max="3" width="10" customWidth="1"/>
    <col min="4" max="4" width="3.5703125" customWidth="1"/>
    <col min="5" max="5" width="7" customWidth="1"/>
    <col min="6" max="6" width="3.5703125" customWidth="1"/>
    <col min="7" max="7" width="4.42578125" customWidth="1"/>
    <col min="8" max="8" width="31.7109375" customWidth="1"/>
    <col min="9" max="9" width="3.28515625" customWidth="1"/>
    <col min="10" max="10" width="30.5703125" customWidth="1"/>
    <col min="12" max="12" width="20.7109375" customWidth="1"/>
  </cols>
  <sheetData>
    <row r="1" spans="1:12" x14ac:dyDescent="0.25">
      <c r="B1" t="s">
        <v>0</v>
      </c>
    </row>
    <row r="2" spans="1:12" ht="15.75" thickBot="1" x14ac:dyDescent="0.3">
      <c r="B2" t="s">
        <v>1</v>
      </c>
    </row>
    <row r="3" spans="1:12" ht="27" thickBot="1" x14ac:dyDescent="0.45">
      <c r="A3" s="54" t="s">
        <v>2</v>
      </c>
      <c r="B3" s="55"/>
      <c r="C3" s="55"/>
      <c r="D3" s="55"/>
      <c r="E3" s="55"/>
      <c r="F3" s="55"/>
      <c r="G3" s="55"/>
      <c r="H3" s="55"/>
      <c r="I3" s="55"/>
      <c r="J3" s="56"/>
    </row>
    <row r="4" spans="1:12" ht="15" customHeight="1" thickBot="1" x14ac:dyDescent="0.3">
      <c r="A4" s="1"/>
      <c r="B4" s="2"/>
      <c r="C4" s="3"/>
      <c r="D4" s="3"/>
      <c r="E4" s="3">
        <v>1</v>
      </c>
      <c r="F4" s="3"/>
      <c r="G4" s="3"/>
      <c r="H4" s="4" t="s">
        <v>3</v>
      </c>
      <c r="I4" s="3"/>
      <c r="J4" s="5"/>
    </row>
    <row r="5" spans="1:12" ht="15" customHeight="1" x14ac:dyDescent="0.25">
      <c r="A5" s="6"/>
      <c r="B5" s="7" t="s">
        <v>4</v>
      </c>
      <c r="C5" s="57" t="s">
        <v>5</v>
      </c>
      <c r="D5" s="57"/>
      <c r="E5" s="57"/>
      <c r="F5" s="57"/>
      <c r="G5" s="57"/>
      <c r="H5" s="49">
        <v>46327</v>
      </c>
      <c r="I5" s="8" t="str">
        <f>IF(G5=0, " ", "-")</f>
        <v xml:space="preserve"> </v>
      </c>
      <c r="J5" s="9"/>
      <c r="L5" s="10"/>
    </row>
    <row r="6" spans="1:12" ht="15" customHeight="1" x14ac:dyDescent="0.25">
      <c r="A6" s="6"/>
      <c r="B6" s="46" t="s">
        <v>6</v>
      </c>
      <c r="C6" s="47" t="s">
        <v>7</v>
      </c>
      <c r="D6" s="47" t="s">
        <v>8</v>
      </c>
      <c r="E6" s="47">
        <v>25</v>
      </c>
      <c r="F6" s="47"/>
      <c r="G6" s="47"/>
      <c r="H6" s="15">
        <f>H$5+E6</f>
        <v>46352</v>
      </c>
      <c r="I6" s="8"/>
      <c r="J6" s="48"/>
      <c r="L6" s="10"/>
    </row>
    <row r="7" spans="1:12" ht="15" customHeight="1" x14ac:dyDescent="0.25">
      <c r="A7" s="6"/>
      <c r="B7" s="13" t="s">
        <v>9</v>
      </c>
      <c r="C7" s="14" t="s">
        <v>7</v>
      </c>
      <c r="D7" s="11" t="s">
        <v>8</v>
      </c>
      <c r="E7" s="12">
        <v>32</v>
      </c>
      <c r="F7" s="11" t="s">
        <v>10</v>
      </c>
      <c r="G7" s="12">
        <v>37</v>
      </c>
      <c r="H7" s="15">
        <f>H$5+E7</f>
        <v>46359</v>
      </c>
      <c r="I7" s="15" t="str">
        <f t="shared" ref="I7:I16" si="0">IF(G7=0, " ", "-")</f>
        <v>-</v>
      </c>
      <c r="J7" s="35">
        <f t="shared" ref="J7:J16" si="1">IF(G7=0,"",(H$5+G7))</f>
        <v>46364</v>
      </c>
    </row>
    <row r="8" spans="1:12" ht="15" customHeight="1" x14ac:dyDescent="0.25">
      <c r="A8" s="6"/>
      <c r="B8" s="13" t="s">
        <v>11</v>
      </c>
      <c r="C8" s="14" t="s">
        <v>7</v>
      </c>
      <c r="D8" s="11" t="s">
        <v>8</v>
      </c>
      <c r="E8" s="12">
        <v>37</v>
      </c>
      <c r="F8" s="11" t="s">
        <v>10</v>
      </c>
      <c r="G8" s="12"/>
      <c r="H8" s="15">
        <f>H$5+E8</f>
        <v>46364</v>
      </c>
      <c r="I8" s="15" t="str">
        <f t="shared" si="0"/>
        <v xml:space="preserve"> </v>
      </c>
      <c r="J8" s="35" t="str">
        <f t="shared" si="1"/>
        <v/>
      </c>
    </row>
    <row r="9" spans="1:12" ht="15" customHeight="1" x14ac:dyDescent="0.25">
      <c r="A9" s="6"/>
      <c r="B9" s="13" t="s">
        <v>12</v>
      </c>
      <c r="C9" s="14" t="s">
        <v>7</v>
      </c>
      <c r="D9" s="11" t="s">
        <v>8</v>
      </c>
      <c r="E9" s="12">
        <f>E8+11</f>
        <v>48</v>
      </c>
      <c r="F9" s="11" t="s">
        <v>10</v>
      </c>
      <c r="G9" s="12"/>
      <c r="H9" s="15">
        <f>H$5+E9</f>
        <v>46375</v>
      </c>
      <c r="I9" s="15" t="str">
        <f t="shared" si="0"/>
        <v xml:space="preserve"> </v>
      </c>
      <c r="J9" s="35" t="str">
        <f t="shared" si="1"/>
        <v/>
      </c>
    </row>
    <row r="10" spans="1:12" ht="15" customHeight="1" x14ac:dyDescent="0.25">
      <c r="A10" s="6"/>
      <c r="B10" s="39" t="s">
        <v>13</v>
      </c>
      <c r="C10" s="12" t="s">
        <v>7</v>
      </c>
      <c r="D10" s="40" t="s">
        <v>8</v>
      </c>
      <c r="E10" s="12">
        <f>E9+1</f>
        <v>49</v>
      </c>
      <c r="F10" s="40" t="s">
        <v>10</v>
      </c>
      <c r="G10" s="12"/>
      <c r="H10" s="15">
        <f>H$5+E10</f>
        <v>46376</v>
      </c>
      <c r="I10" s="15" t="str">
        <f t="shared" si="0"/>
        <v xml:space="preserve"> </v>
      </c>
      <c r="J10" s="35" t="str">
        <f t="shared" si="1"/>
        <v/>
      </c>
      <c r="K10" s="17"/>
    </row>
    <row r="11" spans="1:12" ht="15" customHeight="1" x14ac:dyDescent="0.25">
      <c r="A11" s="6"/>
      <c r="B11" s="39" t="s">
        <v>14</v>
      </c>
      <c r="C11" s="41" t="s">
        <v>15</v>
      </c>
      <c r="D11" s="40" t="s">
        <v>8</v>
      </c>
      <c r="E11" s="12">
        <f>E10+31</f>
        <v>80</v>
      </c>
      <c r="F11" s="40" t="s">
        <v>10</v>
      </c>
      <c r="G11" s="12"/>
      <c r="H11" s="15">
        <f t="shared" ref="H11:H16" si="2">IF(E11=0,"",(H$5+E11))</f>
        <v>46407</v>
      </c>
      <c r="I11" s="19" t="str">
        <f t="shared" si="0"/>
        <v xml:space="preserve"> </v>
      </c>
      <c r="J11" s="16" t="str">
        <f t="shared" si="1"/>
        <v/>
      </c>
      <c r="K11" s="17"/>
    </row>
    <row r="12" spans="1:12" ht="15" customHeight="1" x14ac:dyDescent="0.25">
      <c r="A12" s="6"/>
      <c r="B12" s="39" t="s">
        <v>16</v>
      </c>
      <c r="C12" s="41" t="s">
        <v>15</v>
      </c>
      <c r="D12" s="40" t="s">
        <v>8</v>
      </c>
      <c r="E12" s="12">
        <f>E11+30</f>
        <v>110</v>
      </c>
      <c r="F12" s="40" t="s">
        <v>10</v>
      </c>
      <c r="G12" s="12"/>
      <c r="H12" s="15">
        <f t="shared" si="2"/>
        <v>46437</v>
      </c>
      <c r="I12" s="19" t="str">
        <f t="shared" si="0"/>
        <v xml:space="preserve"> </v>
      </c>
      <c r="J12" s="16" t="str">
        <f t="shared" si="1"/>
        <v/>
      </c>
    </row>
    <row r="13" spans="1:12" ht="15" customHeight="1" x14ac:dyDescent="0.25">
      <c r="A13" s="6"/>
      <c r="B13" s="13" t="s">
        <v>17</v>
      </c>
      <c r="C13" s="18" t="s">
        <v>18</v>
      </c>
      <c r="D13" s="11" t="s">
        <v>8</v>
      </c>
      <c r="E13" s="14">
        <f>E12+180</f>
        <v>290</v>
      </c>
      <c r="F13" s="11" t="s">
        <v>10</v>
      </c>
      <c r="G13" s="14"/>
      <c r="H13" s="8">
        <f t="shared" si="2"/>
        <v>46617</v>
      </c>
      <c r="I13" s="19" t="str">
        <f t="shared" si="0"/>
        <v xml:space="preserve"> </v>
      </c>
      <c r="J13" s="16" t="str">
        <f t="shared" si="1"/>
        <v/>
      </c>
    </row>
    <row r="14" spans="1:12" ht="15" customHeight="1" x14ac:dyDescent="0.25">
      <c r="A14" s="6"/>
      <c r="B14" s="20" t="s">
        <v>19</v>
      </c>
      <c r="C14" s="22" t="s">
        <v>20</v>
      </c>
      <c r="D14" s="21" t="s">
        <v>8</v>
      </c>
      <c r="E14" s="14">
        <f>E13+10</f>
        <v>300</v>
      </c>
      <c r="F14" s="11" t="s">
        <v>10</v>
      </c>
      <c r="G14" s="14"/>
      <c r="H14" s="8">
        <f t="shared" si="2"/>
        <v>46627</v>
      </c>
      <c r="I14" s="19"/>
      <c r="J14" s="16" t="str">
        <f t="shared" si="1"/>
        <v/>
      </c>
    </row>
    <row r="15" spans="1:12" ht="15" customHeight="1" x14ac:dyDescent="0.25">
      <c r="A15" s="6"/>
      <c r="B15" s="20" t="s">
        <v>21</v>
      </c>
      <c r="C15" s="22" t="s">
        <v>22</v>
      </c>
      <c r="D15" s="21" t="s">
        <v>8</v>
      </c>
      <c r="E15" s="14">
        <f>E14+14</f>
        <v>314</v>
      </c>
      <c r="F15" s="11" t="s">
        <v>10</v>
      </c>
      <c r="G15" s="14"/>
      <c r="H15" s="8">
        <f t="shared" si="2"/>
        <v>46641</v>
      </c>
      <c r="I15" s="19"/>
      <c r="J15" s="16" t="str">
        <f t="shared" si="1"/>
        <v/>
      </c>
    </row>
    <row r="16" spans="1:12" ht="15" customHeight="1" thickBot="1" x14ac:dyDescent="0.3">
      <c r="A16" s="1"/>
      <c r="B16" s="23" t="s">
        <v>23</v>
      </c>
      <c r="C16" s="24" t="s">
        <v>15</v>
      </c>
      <c r="D16" s="25" t="s">
        <v>8</v>
      </c>
      <c r="E16" s="14">
        <f>E15+30</f>
        <v>344</v>
      </c>
      <c r="F16" s="11" t="s">
        <v>10</v>
      </c>
      <c r="G16" s="14"/>
      <c r="H16" s="8">
        <f t="shared" si="2"/>
        <v>46671</v>
      </c>
      <c r="I16" s="19" t="str">
        <f t="shared" si="0"/>
        <v xml:space="preserve"> </v>
      </c>
      <c r="J16" s="16" t="str">
        <f t="shared" si="1"/>
        <v/>
      </c>
    </row>
    <row r="17" spans="1:12" ht="15" customHeight="1" thickBot="1" x14ac:dyDescent="0.3">
      <c r="A17" s="1" t="s">
        <v>24</v>
      </c>
      <c r="B17" s="27"/>
      <c r="C17" s="28"/>
      <c r="D17" s="28"/>
      <c r="E17" s="28"/>
      <c r="F17" s="28"/>
      <c r="G17" s="28"/>
      <c r="H17" s="45"/>
      <c r="I17" s="28"/>
      <c r="J17" s="29"/>
    </row>
    <row r="18" spans="1:12" ht="15" customHeight="1" x14ac:dyDescent="0.25">
      <c r="A18" s="6"/>
      <c r="B18" s="7"/>
      <c r="C18" s="30" t="s">
        <v>7</v>
      </c>
      <c r="D18" s="31" t="s">
        <v>8</v>
      </c>
      <c r="E18" s="32">
        <v>1</v>
      </c>
      <c r="F18" s="31" t="s">
        <v>10</v>
      </c>
      <c r="G18" s="32"/>
      <c r="H18" s="33">
        <f>H5</f>
        <v>46327</v>
      </c>
      <c r="I18" s="8" t="str">
        <f>IF(G18=0, " ", "-")</f>
        <v xml:space="preserve"> </v>
      </c>
      <c r="J18" s="16" t="str">
        <f>IF(G18=0,"",(H$5+G18))</f>
        <v/>
      </c>
    </row>
    <row r="19" spans="1:12" ht="15" customHeight="1" x14ac:dyDescent="0.25">
      <c r="A19" s="6"/>
      <c r="B19" s="13"/>
      <c r="C19" s="14" t="s">
        <v>15</v>
      </c>
      <c r="D19" s="11" t="s">
        <v>8</v>
      </c>
      <c r="E19" s="12">
        <f>E18+40</f>
        <v>41</v>
      </c>
      <c r="F19" s="11" t="s">
        <v>10</v>
      </c>
      <c r="G19" s="12"/>
      <c r="H19" s="15">
        <f>IF(E19=0,"",(H$5+E19))</f>
        <v>46368</v>
      </c>
      <c r="I19" s="8" t="str">
        <f>IF(G19=0, " ", "-")</f>
        <v xml:space="preserve"> </v>
      </c>
      <c r="J19" s="16" t="str">
        <f>IF(G19=0,"",(H$5+G19))</f>
        <v/>
      </c>
    </row>
    <row r="20" spans="1:12" ht="15" customHeight="1" x14ac:dyDescent="0.25">
      <c r="A20" s="6"/>
      <c r="B20" s="13"/>
      <c r="C20" s="14" t="s">
        <v>22</v>
      </c>
      <c r="D20" s="11" t="s">
        <v>8</v>
      </c>
      <c r="E20" s="12">
        <f>E19+14</f>
        <v>55</v>
      </c>
      <c r="F20" s="11" t="s">
        <v>10</v>
      </c>
      <c r="G20" s="12"/>
      <c r="H20" s="15">
        <f>IF(E20=0,"",(H$5+E20))</f>
        <v>46382</v>
      </c>
      <c r="I20" s="8" t="str">
        <f>IF(G20=0, " ", "-")</f>
        <v xml:space="preserve"> </v>
      </c>
      <c r="J20" s="16" t="str">
        <f>IF(G20=0,"",(H$5+G20))</f>
        <v/>
      </c>
      <c r="K20" s="34"/>
    </row>
    <row r="21" spans="1:12" ht="15" customHeight="1" x14ac:dyDescent="0.25">
      <c r="A21" s="6"/>
      <c r="B21" s="13"/>
      <c r="C21" s="14" t="s">
        <v>22</v>
      </c>
      <c r="D21" s="11" t="s">
        <v>8</v>
      </c>
      <c r="E21" s="12">
        <f>E20+14</f>
        <v>69</v>
      </c>
      <c r="F21" s="11" t="s">
        <v>10</v>
      </c>
      <c r="G21" s="12"/>
      <c r="H21" s="15">
        <f>IF(E21=0,"",(H$5+E21))</f>
        <v>46396</v>
      </c>
      <c r="I21" s="8" t="str">
        <f>IF(G21=0, " ", "-")</f>
        <v xml:space="preserve"> </v>
      </c>
      <c r="J21" s="35" t="str">
        <f>IF(G21=0,"",(H$5+G21))</f>
        <v/>
      </c>
      <c r="K21" s="34"/>
    </row>
    <row r="22" spans="1:12" ht="15" customHeight="1" x14ac:dyDescent="0.25">
      <c r="A22" s="6"/>
      <c r="B22" s="13"/>
      <c r="C22" s="14"/>
      <c r="D22" s="14" t="s">
        <v>8</v>
      </c>
      <c r="E22" s="14">
        <f>E21+7</f>
        <v>76</v>
      </c>
      <c r="F22" s="14" t="s">
        <v>10</v>
      </c>
      <c r="G22" s="14"/>
      <c r="H22" s="15">
        <f>H$5+E22</f>
        <v>46403</v>
      </c>
      <c r="I22" s="14"/>
      <c r="J22" s="36"/>
    </row>
    <row r="23" spans="1:12" ht="15" customHeight="1" x14ac:dyDescent="0.25">
      <c r="A23" s="6"/>
      <c r="B23" s="20"/>
      <c r="C23" s="42" t="s">
        <v>22</v>
      </c>
      <c r="D23" s="42" t="s">
        <v>8</v>
      </c>
      <c r="E23" s="42">
        <f>E22+14</f>
        <v>90</v>
      </c>
      <c r="F23" s="42"/>
      <c r="G23" s="42"/>
      <c r="H23" s="44">
        <f>H$5+E23</f>
        <v>46417</v>
      </c>
      <c r="I23" s="42"/>
      <c r="J23" s="43"/>
      <c r="L23" t="s">
        <v>8</v>
      </c>
    </row>
    <row r="24" spans="1:12" ht="15" customHeight="1" thickBot="1" x14ac:dyDescent="0.3">
      <c r="A24" s="1"/>
      <c r="B24" s="23"/>
      <c r="C24" s="26"/>
      <c r="D24" s="26"/>
      <c r="E24" s="26"/>
      <c r="F24" s="26"/>
      <c r="G24" s="26"/>
      <c r="H24" s="26"/>
      <c r="I24" s="26"/>
      <c r="J24" s="37"/>
    </row>
    <row r="25" spans="1:12" x14ac:dyDescent="0.25">
      <c r="B25" s="38"/>
    </row>
    <row r="28" spans="1:12" ht="22.5" customHeight="1" x14ac:dyDescent="0.25"/>
  </sheetData>
  <mergeCells count="2">
    <mergeCell ref="A3:J3"/>
    <mergeCell ref="C5:G5"/>
  </mergeCells>
  <pageMargins left="0.7" right="0.7" top="0.75" bottom="0.75" header="0.3" footer="0.3"/>
  <pageSetup scale="6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D23E86-5A38-4E58-AC4D-7B7C6A588C24}">
  <dimension ref="A1"/>
  <sheetViews>
    <sheetView showGridLines="0" workbookViewId="0">
      <selection activeCell="J24" sqref="J24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8BADCF-89F4-4423-945B-6120E89AB32E}">
  <sheetPr>
    <pageSetUpPr fitToPage="1"/>
  </sheetPr>
  <dimension ref="A1:L45"/>
  <sheetViews>
    <sheetView tabSelected="1" workbookViewId="0">
      <selection activeCell="B12" sqref="B12"/>
    </sheetView>
  </sheetViews>
  <sheetFormatPr defaultRowHeight="15" x14ac:dyDescent="0.25"/>
  <cols>
    <col min="1" max="1" width="7.42578125" customWidth="1"/>
    <col min="2" max="2" width="66.85546875" customWidth="1"/>
    <col min="3" max="3" width="10" customWidth="1"/>
    <col min="4" max="4" width="3.5703125" customWidth="1"/>
    <col min="5" max="5" width="7" customWidth="1"/>
    <col min="6" max="6" width="3.5703125" customWidth="1"/>
    <col min="7" max="7" width="4.42578125" customWidth="1"/>
    <col min="8" max="8" width="31.7109375" customWidth="1"/>
    <col min="9" max="9" width="3.28515625" customWidth="1"/>
    <col min="10" max="10" width="30.5703125" customWidth="1"/>
    <col min="12" max="12" width="20.7109375" customWidth="1"/>
  </cols>
  <sheetData>
    <row r="1" spans="1:10" x14ac:dyDescent="0.25">
      <c r="B1" t="s">
        <v>0</v>
      </c>
    </row>
    <row r="2" spans="1:10" ht="15.75" thickBot="1" x14ac:dyDescent="0.3">
      <c r="B2" t="s">
        <v>1</v>
      </c>
    </row>
    <row r="3" spans="1:10" ht="27" thickBot="1" x14ac:dyDescent="0.45">
      <c r="A3" s="54" t="s">
        <v>25</v>
      </c>
      <c r="B3" s="55"/>
      <c r="C3" s="55"/>
      <c r="D3" s="55"/>
      <c r="E3" s="55"/>
      <c r="F3" s="55"/>
      <c r="G3" s="55"/>
      <c r="H3" s="55"/>
      <c r="I3" s="55"/>
      <c r="J3" s="56"/>
    </row>
    <row r="4" spans="1:10" ht="15.75" thickBot="1" x14ac:dyDescent="0.3">
      <c r="H4" t="s">
        <v>26</v>
      </c>
    </row>
    <row r="5" spans="1:10" x14ac:dyDescent="0.25">
      <c r="B5" s="51" t="s">
        <v>27</v>
      </c>
      <c r="C5" s="57" t="s">
        <v>5</v>
      </c>
      <c r="D5" s="57"/>
      <c r="E5" s="57"/>
      <c r="F5" s="57"/>
      <c r="G5" s="57"/>
      <c r="H5" s="49">
        <v>45233</v>
      </c>
    </row>
    <row r="6" spans="1:10" x14ac:dyDescent="0.25">
      <c r="B6" s="51" t="s">
        <v>28</v>
      </c>
      <c r="C6" s="47" t="s">
        <v>7</v>
      </c>
      <c r="D6" s="47" t="s">
        <v>8</v>
      </c>
      <c r="E6" s="47">
        <v>25</v>
      </c>
      <c r="F6" s="47"/>
      <c r="G6" s="47"/>
      <c r="H6" s="15">
        <f>H$5+E6</f>
        <v>45258</v>
      </c>
      <c r="I6" s="50" t="str">
        <f>IF(G23=0, " ", "-")</f>
        <v xml:space="preserve"> </v>
      </c>
    </row>
    <row r="7" spans="1:10" x14ac:dyDescent="0.25">
      <c r="B7" s="51" t="s">
        <v>29</v>
      </c>
      <c r="C7" s="14" t="s">
        <v>7</v>
      </c>
      <c r="D7" s="11" t="s">
        <v>8</v>
      </c>
      <c r="E7" s="12">
        <v>28</v>
      </c>
      <c r="F7" s="11" t="s">
        <v>10</v>
      </c>
      <c r="G7" s="12">
        <v>29</v>
      </c>
      <c r="H7" s="15">
        <f>H$5+E7</f>
        <v>45261</v>
      </c>
      <c r="I7" s="50" t="str">
        <f>IF(G24=0, " ", "-")</f>
        <v>-</v>
      </c>
      <c r="J7" s="35">
        <f>IF(G7=0,"",(H$22+G7))</f>
        <v>46358</v>
      </c>
    </row>
    <row r="8" spans="1:10" x14ac:dyDescent="0.25">
      <c r="B8" s="51" t="s">
        <v>30</v>
      </c>
      <c r="C8" s="14" t="s">
        <v>7</v>
      </c>
      <c r="D8" s="11" t="s">
        <v>8</v>
      </c>
      <c r="E8" s="12">
        <v>30</v>
      </c>
      <c r="F8" s="11" t="s">
        <v>10</v>
      </c>
      <c r="G8" s="12"/>
      <c r="H8" s="15">
        <f>H$5+E8</f>
        <v>45263</v>
      </c>
      <c r="I8" s="50" t="str">
        <f t="shared" ref="I8:I16" si="0">IF(G25=0, " ", "-")</f>
        <v xml:space="preserve"> </v>
      </c>
    </row>
    <row r="9" spans="1:10" x14ac:dyDescent="0.25">
      <c r="B9" s="51" t="s">
        <v>31</v>
      </c>
      <c r="C9" s="14" t="s">
        <v>7</v>
      </c>
      <c r="D9" s="11" t="s">
        <v>8</v>
      </c>
      <c r="E9" s="12">
        <v>365</v>
      </c>
      <c r="F9" s="11" t="s">
        <v>10</v>
      </c>
      <c r="G9" s="12"/>
      <c r="H9" s="15">
        <f>H$5+E9</f>
        <v>45598</v>
      </c>
      <c r="I9" s="50" t="str">
        <f t="shared" si="0"/>
        <v xml:space="preserve"> </v>
      </c>
    </row>
    <row r="10" spans="1:10" x14ac:dyDescent="0.25">
      <c r="B10" s="51" t="s">
        <v>32</v>
      </c>
      <c r="C10" s="52" t="s">
        <v>33</v>
      </c>
      <c r="D10" s="40" t="s">
        <v>8</v>
      </c>
      <c r="E10" s="12">
        <f>E9+45</f>
        <v>410</v>
      </c>
      <c r="F10" s="40" t="s">
        <v>10</v>
      </c>
      <c r="G10" s="12"/>
      <c r="H10" s="15">
        <f>H$5+E10</f>
        <v>45643</v>
      </c>
      <c r="I10" s="50" t="str">
        <f t="shared" si="0"/>
        <v xml:space="preserve"> </v>
      </c>
    </row>
    <row r="11" spans="1:10" x14ac:dyDescent="0.25">
      <c r="B11" s="51" t="s">
        <v>34</v>
      </c>
      <c r="C11" s="41" t="s">
        <v>15</v>
      </c>
      <c r="D11" s="40" t="s">
        <v>8</v>
      </c>
      <c r="E11" s="12">
        <f>E10+31</f>
        <v>441</v>
      </c>
      <c r="F11" s="40" t="s">
        <v>10</v>
      </c>
      <c r="G11" s="12"/>
      <c r="H11" s="15">
        <f t="shared" ref="H11:H16" si="1">IF(E11=0,"",(H$5+E11))</f>
        <v>45674</v>
      </c>
      <c r="I11" s="50" t="str">
        <f t="shared" si="0"/>
        <v xml:space="preserve"> </v>
      </c>
    </row>
    <row r="12" spans="1:10" x14ac:dyDescent="0.25">
      <c r="B12" s="51" t="s">
        <v>35</v>
      </c>
      <c r="C12" s="41" t="s">
        <v>36</v>
      </c>
      <c r="D12" s="40" t="s">
        <v>8</v>
      </c>
      <c r="E12" s="12">
        <f>E11+365</f>
        <v>806</v>
      </c>
      <c r="F12" s="40" t="s">
        <v>10</v>
      </c>
      <c r="G12" s="12"/>
      <c r="H12" s="15">
        <f t="shared" si="1"/>
        <v>46039</v>
      </c>
      <c r="I12" s="50" t="str">
        <f t="shared" si="0"/>
        <v xml:space="preserve"> </v>
      </c>
    </row>
    <row r="13" spans="1:10" x14ac:dyDescent="0.25">
      <c r="B13" s="53" t="s">
        <v>37</v>
      </c>
      <c r="C13" s="18" t="s">
        <v>38</v>
      </c>
      <c r="D13" s="11" t="s">
        <v>8</v>
      </c>
      <c r="E13" s="14">
        <f>E12+180</f>
        <v>986</v>
      </c>
      <c r="F13" s="11" t="s">
        <v>10</v>
      </c>
      <c r="G13" s="14"/>
      <c r="H13" s="8">
        <f t="shared" si="1"/>
        <v>46219</v>
      </c>
      <c r="I13" s="50" t="str">
        <f t="shared" si="0"/>
        <v xml:space="preserve"> </v>
      </c>
    </row>
    <row r="14" spans="1:10" x14ac:dyDescent="0.25">
      <c r="B14" s="53" t="s">
        <v>37</v>
      </c>
      <c r="C14" s="22" t="s">
        <v>20</v>
      </c>
      <c r="D14" s="21" t="s">
        <v>8</v>
      </c>
      <c r="E14" s="14">
        <f>E13+10</f>
        <v>996</v>
      </c>
      <c r="F14" s="11" t="s">
        <v>10</v>
      </c>
      <c r="G14" s="14"/>
      <c r="H14" s="8">
        <f t="shared" si="1"/>
        <v>46229</v>
      </c>
      <c r="I14" s="50" t="str">
        <f t="shared" si="0"/>
        <v xml:space="preserve"> </v>
      </c>
    </row>
    <row r="15" spans="1:10" x14ac:dyDescent="0.25">
      <c r="B15" s="51" t="s">
        <v>39</v>
      </c>
      <c r="C15" s="22" t="s">
        <v>33</v>
      </c>
      <c r="D15" s="21" t="s">
        <v>8</v>
      </c>
      <c r="E15" s="14">
        <f>E14+45</f>
        <v>1041</v>
      </c>
      <c r="F15" s="11" t="s">
        <v>10</v>
      </c>
      <c r="G15" s="14"/>
      <c r="H15" s="8">
        <f t="shared" si="1"/>
        <v>46274</v>
      </c>
      <c r="I15" s="50" t="str">
        <f t="shared" si="0"/>
        <v xml:space="preserve"> </v>
      </c>
    </row>
    <row r="16" spans="1:10" ht="15.75" thickBot="1" x14ac:dyDescent="0.3">
      <c r="B16" s="51" t="s">
        <v>40</v>
      </c>
      <c r="C16" s="24" t="s">
        <v>15</v>
      </c>
      <c r="D16" s="25" t="s">
        <v>8</v>
      </c>
      <c r="E16" s="14">
        <f>E15+30</f>
        <v>1071</v>
      </c>
      <c r="F16" s="11" t="s">
        <v>10</v>
      </c>
      <c r="G16" s="14"/>
      <c r="H16" s="8">
        <f t="shared" si="1"/>
        <v>46304</v>
      </c>
      <c r="I16" s="50" t="str">
        <f t="shared" si="0"/>
        <v xml:space="preserve"> </v>
      </c>
    </row>
    <row r="19" spans="1:12" ht="15.75" thickBot="1" x14ac:dyDescent="0.3"/>
    <row r="20" spans="1:12" ht="27" thickBot="1" x14ac:dyDescent="0.45">
      <c r="A20" s="54" t="s">
        <v>2</v>
      </c>
      <c r="B20" s="55"/>
      <c r="C20" s="55"/>
      <c r="D20" s="55"/>
      <c r="E20" s="55"/>
      <c r="F20" s="55"/>
      <c r="G20" s="55"/>
      <c r="H20" s="55"/>
      <c r="I20" s="55"/>
      <c r="J20" s="56"/>
    </row>
    <row r="21" spans="1:12" ht="15" customHeight="1" thickBot="1" x14ac:dyDescent="0.3">
      <c r="A21" s="1"/>
      <c r="B21" s="2"/>
      <c r="C21" s="3"/>
      <c r="D21" s="3"/>
      <c r="E21" s="3">
        <v>1</v>
      </c>
      <c r="F21" s="3"/>
      <c r="G21" s="3"/>
      <c r="H21" s="4" t="s">
        <v>3</v>
      </c>
      <c r="I21" s="3"/>
      <c r="J21" s="5"/>
    </row>
    <row r="22" spans="1:12" ht="15" customHeight="1" x14ac:dyDescent="0.25">
      <c r="A22" s="6"/>
      <c r="B22" s="7" t="s">
        <v>4</v>
      </c>
      <c r="C22" s="57" t="s">
        <v>5</v>
      </c>
      <c r="D22" s="57"/>
      <c r="E22" s="57"/>
      <c r="F22" s="57"/>
      <c r="G22" s="57"/>
      <c r="H22" s="49">
        <v>46329</v>
      </c>
      <c r="I22" s="8" t="str">
        <f>IF(G22=0, " ", "-")</f>
        <v xml:space="preserve"> </v>
      </c>
      <c r="J22" s="9"/>
      <c r="L22" s="10"/>
    </row>
    <row r="23" spans="1:12" ht="15" customHeight="1" x14ac:dyDescent="0.25">
      <c r="A23" s="6"/>
      <c r="B23" s="46" t="s">
        <v>6</v>
      </c>
      <c r="C23" s="47" t="s">
        <v>7</v>
      </c>
      <c r="D23" s="47" t="s">
        <v>8</v>
      </c>
      <c r="E23" s="47">
        <v>25</v>
      </c>
      <c r="F23" s="47"/>
      <c r="G23" s="47"/>
      <c r="H23" s="15">
        <f>H$22+E23</f>
        <v>46354</v>
      </c>
      <c r="I23" s="8"/>
      <c r="J23" s="48"/>
      <c r="L23" s="10"/>
    </row>
    <row r="24" spans="1:12" ht="15" customHeight="1" x14ac:dyDescent="0.25">
      <c r="A24" s="6"/>
      <c r="B24" s="13" t="s">
        <v>9</v>
      </c>
      <c r="C24" s="14" t="s">
        <v>7</v>
      </c>
      <c r="D24" s="11" t="s">
        <v>8</v>
      </c>
      <c r="E24" s="12">
        <v>32</v>
      </c>
      <c r="F24" s="11" t="s">
        <v>10</v>
      </c>
      <c r="G24" s="12">
        <v>37</v>
      </c>
      <c r="H24" s="15">
        <f>H$22+E24</f>
        <v>46361</v>
      </c>
      <c r="I24" s="15" t="str">
        <f>I7</f>
        <v>-</v>
      </c>
      <c r="J24" s="35">
        <f t="shared" ref="J24:J33" si="2">IF(G24=0,"",(H$22+G24))</f>
        <v>46366</v>
      </c>
    </row>
    <row r="25" spans="1:12" ht="15" customHeight="1" x14ac:dyDescent="0.25">
      <c r="A25" s="6"/>
      <c r="B25" s="13" t="s">
        <v>11</v>
      </c>
      <c r="C25" s="14" t="s">
        <v>7</v>
      </c>
      <c r="D25" s="11" t="s">
        <v>8</v>
      </c>
      <c r="E25" s="12">
        <v>37</v>
      </c>
      <c r="F25" s="11" t="s">
        <v>10</v>
      </c>
      <c r="G25" s="12"/>
      <c r="H25" s="15">
        <f>H$22+E25</f>
        <v>46366</v>
      </c>
      <c r="I25" s="15" t="str">
        <f t="shared" ref="I25:I33" si="3">IF(G25=0, " ", "-")</f>
        <v xml:space="preserve"> </v>
      </c>
      <c r="J25" s="35" t="str">
        <f t="shared" si="2"/>
        <v/>
      </c>
    </row>
    <row r="26" spans="1:12" ht="15" customHeight="1" x14ac:dyDescent="0.25">
      <c r="A26" s="6"/>
      <c r="B26" s="13" t="s">
        <v>12</v>
      </c>
      <c r="C26" s="14" t="s">
        <v>7</v>
      </c>
      <c r="D26" s="11" t="s">
        <v>8</v>
      </c>
      <c r="E26" s="12">
        <f>E25+11</f>
        <v>48</v>
      </c>
      <c r="F26" s="11" t="s">
        <v>10</v>
      </c>
      <c r="G26" s="12"/>
      <c r="H26" s="15">
        <f>H$22+E26</f>
        <v>46377</v>
      </c>
      <c r="I26" s="15" t="str">
        <f t="shared" si="3"/>
        <v xml:space="preserve"> </v>
      </c>
      <c r="J26" s="35" t="str">
        <f t="shared" si="2"/>
        <v/>
      </c>
    </row>
    <row r="27" spans="1:12" ht="15" customHeight="1" x14ac:dyDescent="0.25">
      <c r="A27" s="6"/>
      <c r="B27" s="39" t="s">
        <v>13</v>
      </c>
      <c r="C27" s="12" t="s">
        <v>7</v>
      </c>
      <c r="D27" s="40" t="s">
        <v>8</v>
      </c>
      <c r="E27" s="12">
        <f>E26+1</f>
        <v>49</v>
      </c>
      <c r="F27" s="40" t="s">
        <v>10</v>
      </c>
      <c r="G27" s="12"/>
      <c r="H27" s="15">
        <f>H$22+E27</f>
        <v>46378</v>
      </c>
      <c r="I27" s="15" t="str">
        <f t="shared" si="3"/>
        <v xml:space="preserve"> </v>
      </c>
      <c r="J27" s="35" t="str">
        <f t="shared" si="2"/>
        <v/>
      </c>
      <c r="K27" s="17"/>
    </row>
    <row r="28" spans="1:12" ht="15" customHeight="1" x14ac:dyDescent="0.25">
      <c r="A28" s="6"/>
      <c r="B28" s="39" t="s">
        <v>14</v>
      </c>
      <c r="C28" s="41" t="s">
        <v>15</v>
      </c>
      <c r="D28" s="40" t="s">
        <v>8</v>
      </c>
      <c r="E28" s="12">
        <f>E27+31</f>
        <v>80</v>
      </c>
      <c r="F28" s="40" t="s">
        <v>10</v>
      </c>
      <c r="G28" s="12"/>
      <c r="H28" s="15">
        <f t="shared" ref="H28:H33" si="4">IF(E28=0,"",(H$22+E28))</f>
        <v>46409</v>
      </c>
      <c r="I28" s="19" t="str">
        <f t="shared" si="3"/>
        <v xml:space="preserve"> </v>
      </c>
      <c r="J28" s="16" t="str">
        <f t="shared" si="2"/>
        <v/>
      </c>
      <c r="K28" s="17"/>
    </row>
    <row r="29" spans="1:12" ht="15" customHeight="1" x14ac:dyDescent="0.25">
      <c r="A29" s="6"/>
      <c r="B29" s="39" t="s">
        <v>16</v>
      </c>
      <c r="C29" s="41" t="s">
        <v>15</v>
      </c>
      <c r="D29" s="40" t="s">
        <v>8</v>
      </c>
      <c r="E29" s="12">
        <f>E28+30</f>
        <v>110</v>
      </c>
      <c r="F29" s="40" t="s">
        <v>10</v>
      </c>
      <c r="G29" s="12"/>
      <c r="H29" s="15">
        <f t="shared" si="4"/>
        <v>46439</v>
      </c>
      <c r="I29" s="19" t="str">
        <f t="shared" si="3"/>
        <v xml:space="preserve"> </v>
      </c>
      <c r="J29" s="16" t="str">
        <f t="shared" si="2"/>
        <v/>
      </c>
    </row>
    <row r="30" spans="1:12" ht="15" customHeight="1" x14ac:dyDescent="0.25">
      <c r="A30" s="6"/>
      <c r="B30" s="13" t="s">
        <v>17</v>
      </c>
      <c r="C30" s="18" t="s">
        <v>18</v>
      </c>
      <c r="D30" s="11" t="s">
        <v>8</v>
      </c>
      <c r="E30" s="14">
        <f>E29+180</f>
        <v>290</v>
      </c>
      <c r="F30" s="11" t="s">
        <v>10</v>
      </c>
      <c r="G30" s="14"/>
      <c r="H30" s="8">
        <f t="shared" si="4"/>
        <v>46619</v>
      </c>
      <c r="I30" s="19" t="str">
        <f t="shared" si="3"/>
        <v xml:space="preserve"> </v>
      </c>
      <c r="J30" s="16" t="str">
        <f t="shared" si="2"/>
        <v/>
      </c>
    </row>
    <row r="31" spans="1:12" ht="15" customHeight="1" x14ac:dyDescent="0.25">
      <c r="A31" s="6"/>
      <c r="B31" s="20" t="s">
        <v>19</v>
      </c>
      <c r="C31" s="22"/>
      <c r="D31" s="21" t="s">
        <v>8</v>
      </c>
      <c r="E31" s="14">
        <f>E30+10</f>
        <v>300</v>
      </c>
      <c r="F31" s="11" t="s">
        <v>10</v>
      </c>
      <c r="G31" s="14"/>
      <c r="H31" s="8">
        <f t="shared" si="4"/>
        <v>46629</v>
      </c>
      <c r="I31" s="19"/>
      <c r="J31" s="16" t="str">
        <f t="shared" si="2"/>
        <v/>
      </c>
    </row>
    <row r="32" spans="1:12" ht="15" customHeight="1" x14ac:dyDescent="0.25">
      <c r="A32" s="6"/>
      <c r="B32" s="20" t="s">
        <v>21</v>
      </c>
      <c r="C32" s="22" t="s">
        <v>22</v>
      </c>
      <c r="D32" s="21" t="s">
        <v>8</v>
      </c>
      <c r="E32" s="14">
        <f>E31+14</f>
        <v>314</v>
      </c>
      <c r="F32" s="11" t="s">
        <v>10</v>
      </c>
      <c r="G32" s="14"/>
      <c r="H32" s="8">
        <f t="shared" si="4"/>
        <v>46643</v>
      </c>
      <c r="I32" s="19"/>
      <c r="J32" s="16" t="str">
        <f t="shared" si="2"/>
        <v/>
      </c>
    </row>
    <row r="33" spans="1:12" ht="15" customHeight="1" thickBot="1" x14ac:dyDescent="0.3">
      <c r="A33" s="1"/>
      <c r="B33" s="23" t="s">
        <v>23</v>
      </c>
      <c r="C33" s="24" t="s">
        <v>15</v>
      </c>
      <c r="D33" s="25" t="s">
        <v>8</v>
      </c>
      <c r="E33" s="14">
        <f>E32+30</f>
        <v>344</v>
      </c>
      <c r="F33" s="11" t="s">
        <v>10</v>
      </c>
      <c r="G33" s="14"/>
      <c r="H33" s="8">
        <f t="shared" si="4"/>
        <v>46673</v>
      </c>
      <c r="I33" s="19" t="str">
        <f t="shared" si="3"/>
        <v xml:space="preserve"> </v>
      </c>
      <c r="J33" s="16" t="str">
        <f t="shared" si="2"/>
        <v/>
      </c>
    </row>
    <row r="34" spans="1:12" ht="15" customHeight="1" thickBot="1" x14ac:dyDescent="0.3">
      <c r="A34" s="1" t="s">
        <v>24</v>
      </c>
      <c r="B34" s="27"/>
      <c r="C34" s="28"/>
      <c r="D34" s="28"/>
      <c r="E34" s="28"/>
      <c r="F34" s="28"/>
      <c r="G34" s="28"/>
      <c r="H34" s="45"/>
      <c r="I34" s="28"/>
      <c r="J34" s="29"/>
    </row>
    <row r="35" spans="1:12" ht="15" customHeight="1" x14ac:dyDescent="0.25">
      <c r="A35" s="6"/>
      <c r="B35" s="7"/>
      <c r="C35" s="30" t="s">
        <v>7</v>
      </c>
      <c r="D35" s="31" t="s">
        <v>8</v>
      </c>
      <c r="E35" s="32">
        <v>1</v>
      </c>
      <c r="F35" s="31" t="s">
        <v>10</v>
      </c>
      <c r="G35" s="32"/>
      <c r="H35" s="33">
        <f>H22</f>
        <v>46329</v>
      </c>
      <c r="I35" s="8" t="str">
        <f>IF(G35=0, " ", "-")</f>
        <v xml:space="preserve"> </v>
      </c>
      <c r="J35" s="16" t="str">
        <f>IF(G35=0,"",(H$22+G35))</f>
        <v/>
      </c>
    </row>
    <row r="36" spans="1:12" ht="15" customHeight="1" x14ac:dyDescent="0.25">
      <c r="A36" s="6"/>
      <c r="B36" s="13"/>
      <c r="C36" s="14" t="s">
        <v>15</v>
      </c>
      <c r="D36" s="11" t="s">
        <v>8</v>
      </c>
      <c r="E36" s="12">
        <f>E35+40</f>
        <v>41</v>
      </c>
      <c r="F36" s="11" t="s">
        <v>10</v>
      </c>
      <c r="G36" s="12"/>
      <c r="H36" s="15">
        <f>IF(E36=0,"",(H$22+E36))</f>
        <v>46370</v>
      </c>
      <c r="I36" s="8" t="str">
        <f>IF(G36=0, " ", "-")</f>
        <v xml:space="preserve"> </v>
      </c>
      <c r="J36" s="16" t="str">
        <f>IF(G36=0,"",(H$22+G36))</f>
        <v/>
      </c>
    </row>
    <row r="37" spans="1:12" ht="15" customHeight="1" x14ac:dyDescent="0.25">
      <c r="A37" s="6"/>
      <c r="B37" s="13"/>
      <c r="C37" s="14" t="s">
        <v>22</v>
      </c>
      <c r="D37" s="11" t="s">
        <v>8</v>
      </c>
      <c r="E37" s="12">
        <f>E36+14</f>
        <v>55</v>
      </c>
      <c r="F37" s="11" t="s">
        <v>10</v>
      </c>
      <c r="G37" s="12"/>
      <c r="H37" s="15">
        <f>IF(E37=0,"",(H$22+E37))</f>
        <v>46384</v>
      </c>
      <c r="I37" s="8" t="str">
        <f>IF(G37=0, " ", "-")</f>
        <v xml:space="preserve"> </v>
      </c>
      <c r="J37" s="16" t="str">
        <f>IF(G37=0,"",(H$22+G37))</f>
        <v/>
      </c>
      <c r="K37" s="34"/>
    </row>
    <row r="38" spans="1:12" ht="15" customHeight="1" x14ac:dyDescent="0.25">
      <c r="A38" s="6"/>
      <c r="B38" s="13"/>
      <c r="C38" s="14" t="s">
        <v>22</v>
      </c>
      <c r="D38" s="11" t="s">
        <v>8</v>
      </c>
      <c r="E38" s="12">
        <f>E37+14</f>
        <v>69</v>
      </c>
      <c r="F38" s="11" t="s">
        <v>10</v>
      </c>
      <c r="G38" s="12"/>
      <c r="H38" s="15">
        <f>IF(E38=0,"",(H$22+E38))</f>
        <v>46398</v>
      </c>
      <c r="I38" s="8" t="str">
        <f>IF(G38=0, " ", "-")</f>
        <v xml:space="preserve"> </v>
      </c>
      <c r="J38" s="35" t="str">
        <f>IF(G38=0,"",(H$22+G38))</f>
        <v/>
      </c>
      <c r="K38" s="34"/>
    </row>
    <row r="39" spans="1:12" ht="15" customHeight="1" x14ac:dyDescent="0.25">
      <c r="A39" s="6"/>
      <c r="B39" s="13"/>
      <c r="C39" s="14"/>
      <c r="D39" s="14" t="s">
        <v>8</v>
      </c>
      <c r="E39" s="14">
        <f>E38+7</f>
        <v>76</v>
      </c>
      <c r="F39" s="14" t="s">
        <v>10</v>
      </c>
      <c r="G39" s="14"/>
      <c r="H39" s="15">
        <f>H$22+E39</f>
        <v>46405</v>
      </c>
      <c r="I39" s="14"/>
      <c r="J39" s="36"/>
    </row>
    <row r="40" spans="1:12" ht="15" customHeight="1" x14ac:dyDescent="0.25">
      <c r="A40" s="6"/>
      <c r="B40" s="20"/>
      <c r="C40" s="42" t="s">
        <v>22</v>
      </c>
      <c r="D40" s="42" t="s">
        <v>8</v>
      </c>
      <c r="E40" s="42">
        <f>E39+14</f>
        <v>90</v>
      </c>
      <c r="F40" s="42"/>
      <c r="G40" s="42"/>
      <c r="H40" s="44">
        <f>H$22+E40</f>
        <v>46419</v>
      </c>
      <c r="I40" s="42"/>
      <c r="J40" s="43"/>
      <c r="L40" t="s">
        <v>8</v>
      </c>
    </row>
    <row r="41" spans="1:12" ht="15" customHeight="1" thickBot="1" x14ac:dyDescent="0.3">
      <c r="A41" s="1"/>
      <c r="B41" s="23"/>
      <c r="C41" s="26"/>
      <c r="D41" s="26"/>
      <c r="E41" s="26"/>
      <c r="F41" s="26"/>
      <c r="G41" s="26"/>
      <c r="H41" s="26"/>
      <c r="I41" s="26"/>
      <c r="J41" s="37"/>
    </row>
    <row r="42" spans="1:12" x14ac:dyDescent="0.25">
      <c r="B42" s="38"/>
    </row>
    <row r="45" spans="1:12" ht="22.5" customHeight="1" x14ac:dyDescent="0.25"/>
  </sheetData>
  <mergeCells count="4">
    <mergeCell ref="A20:J20"/>
    <mergeCell ref="C22:G22"/>
    <mergeCell ref="A3:J3"/>
    <mergeCell ref="C5:G5"/>
  </mergeCells>
  <pageMargins left="0.7" right="0.7" top="0.75" bottom="0.75" header="0.3" footer="0.3"/>
  <pageSetup scale="6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3226CEA2860CF47BEA1DEF37B06AFD8" ma:contentTypeVersion="8" ma:contentTypeDescription="Create a new document." ma:contentTypeScope="" ma:versionID="f0b179f5cc1f33989cf464d650c32bc5">
  <xsd:schema xmlns:xsd="http://www.w3.org/2001/XMLSchema" xmlns:xs="http://www.w3.org/2001/XMLSchema" xmlns:p="http://schemas.microsoft.com/office/2006/metadata/properties" xmlns:ns2="24aabe6b-cc7e-4aa6-bad7-28fc58450911" xmlns:ns3="e9801683-13b5-4471-b07d-4f526a8d92e6" targetNamespace="http://schemas.microsoft.com/office/2006/metadata/properties" ma:root="true" ma:fieldsID="4d106fae439ae472e6a2c20dd1578f48" ns2:_="" ns3:_="">
    <xsd:import namespace="24aabe6b-cc7e-4aa6-bad7-28fc58450911"/>
    <xsd:import namespace="e9801683-13b5-4471-b07d-4f526a8d92e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aabe6b-cc7e-4aa6-bad7-28fc5845091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801683-13b5-4471-b07d-4f526a8d92e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DBE854C-26DE-4E1D-9263-35125AE0B95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E641E44C-7B16-4B30-98FD-A13F79A9C0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4aabe6b-cc7e-4aa6-bad7-28fc58450911"/>
    <ds:schemaRef ds:uri="e9801683-13b5-4471-b07d-4f526a8d92e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10495D0-0684-4FD1-A9F4-61ABE81DE35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Basic Picture</vt:lpstr>
      <vt:lpstr>Initial</vt:lpstr>
      <vt:lpstr>Detailed picture</vt:lpstr>
      <vt:lpstr>Detailed schedule</vt:lpstr>
    </vt:vector>
  </TitlesOfParts>
  <Manager/>
  <Company>DEC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cheil</dc:creator>
  <cp:keywords/>
  <dc:description/>
  <cp:lastModifiedBy>Cindy Heil</cp:lastModifiedBy>
  <cp:revision/>
  <dcterms:created xsi:type="dcterms:W3CDTF">2014-11-04T20:42:07Z</dcterms:created>
  <dcterms:modified xsi:type="dcterms:W3CDTF">2025-03-26T18:25:16Z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0x01010033226CEA2860CF47BEA1DEF37B06AFD8</vt:lpwstr>
  </property>
  <property fmtid="{D5CDD505-2E9C-101B-9397-08002B2CF9AE}" pid="3" name="WorkbookGuid">
    <vt:lpwstr>7fab42c9-5f03-407a-918a-a16b9b996441</vt:lpwstr>
  </property>
</Properties>
</file>